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arnet-my.sharepoint.com/personal/andreja_jandrokovic_skole_hr/Documents/Desktop/FINANCIJSKI IZVJEŠTAJI PO GODINAMA/FIN.IZVJ.2023/FIN.IZVJ.1.1.-31.12.2023/"/>
    </mc:Choice>
  </mc:AlternateContent>
  <xr:revisionPtr revIDLastSave="209" documentId="13_ncr:1_{B19987DB-E4D5-410E-A220-A05BF3381A78}" xr6:coauthVersionLast="47" xr6:coauthVersionMax="47" xr10:uidLastSave="{149F14FD-9130-4560-97BE-295FEBFFE36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E300" i="9" s="1"/>
  <c r="B300" i="9" s="1"/>
  <c r="G300" i="9"/>
  <c r="F300" i="9"/>
  <c r="H299" i="9"/>
  <c r="G299" i="9"/>
  <c r="F299" i="9"/>
  <c r="H298" i="9"/>
  <c r="E298" i="9" s="1"/>
  <c r="B298" i="9" s="1"/>
  <c r="G298" i="9"/>
  <c r="F298" i="9"/>
  <c r="H297" i="9"/>
  <c r="G297" i="9"/>
  <c r="E297" i="9" s="1"/>
  <c r="B297" i="9" s="1"/>
  <c r="F297" i="9"/>
  <c r="H296" i="9"/>
  <c r="G296" i="9"/>
  <c r="F296" i="9"/>
  <c r="E296" i="9"/>
  <c r="B296" i="9" s="1"/>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M228" i="9"/>
  <c r="L228" i="9"/>
  <c r="F228" i="9" s="1"/>
  <c r="E228" i="9"/>
  <c r="M227" i="9"/>
  <c r="L227" i="9"/>
  <c r="F227" i="9"/>
  <c r="E227" i="9"/>
  <c r="B227" i="9" s="1"/>
  <c r="M226" i="9"/>
  <c r="L226" i="9"/>
  <c r="F226" i="9" s="1"/>
  <c r="E226" i="9"/>
  <c r="B226" i="9" s="1"/>
  <c r="M225" i="9"/>
  <c r="L225" i="9"/>
  <c r="F225" i="9" s="1"/>
  <c r="B225" i="9" s="1"/>
  <c r="E225" i="9"/>
  <c r="M224" i="9"/>
  <c r="L224" i="9"/>
  <c r="F224" i="9" s="1"/>
  <c r="E224" i="9"/>
  <c r="M223" i="9"/>
  <c r="F223" i="9" s="1"/>
  <c r="L223" i="9"/>
  <c r="E223" i="9"/>
  <c r="M222" i="9"/>
  <c r="L222" i="9"/>
  <c r="F222" i="9"/>
  <c r="E222" i="9"/>
  <c r="B222" i="9" s="1"/>
  <c r="M221" i="9"/>
  <c r="L221" i="9"/>
  <c r="E221" i="9"/>
  <c r="M220" i="9"/>
  <c r="L220" i="9"/>
  <c r="E220" i="9"/>
  <c r="M219" i="9"/>
  <c r="F219" i="9" s="1"/>
  <c r="L219" i="9"/>
  <c r="E219" i="9"/>
  <c r="M218" i="9"/>
  <c r="F218" i="9" s="1"/>
  <c r="L218" i="9"/>
  <c r="E218" i="9"/>
  <c r="M217" i="9"/>
  <c r="L217" i="9"/>
  <c r="E217" i="9"/>
  <c r="M216" i="9"/>
  <c r="L216" i="9"/>
  <c r="F216" i="9" s="1"/>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H138" i="9"/>
  <c r="G138" i="9"/>
  <c r="E138" i="9" s="1"/>
  <c r="B138" i="9" s="1"/>
  <c r="F138" i="9"/>
  <c r="H137" i="9"/>
  <c r="G137" i="9"/>
  <c r="F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F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F57" i="9"/>
  <c r="H56" i="9"/>
  <c r="G56" i="9"/>
  <c r="F56" i="9"/>
  <c r="E56" i="9"/>
  <c r="B56" i="9" s="1"/>
  <c r="H55" i="9"/>
  <c r="G55" i="9"/>
  <c r="F55" i="9"/>
  <c r="E55" i="9"/>
  <c r="B55" i="9" s="1"/>
  <c r="H54" i="9"/>
  <c r="G54" i="9"/>
  <c r="E54" i="9" s="1"/>
  <c r="B54" i="9" s="1"/>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E47" i="9" s="1"/>
  <c r="G47" i="9"/>
  <c r="F47" i="9"/>
  <c r="H46" i="9"/>
  <c r="G46" i="9"/>
  <c r="E46" i="9" s="1"/>
  <c r="B46" i="9" s="1"/>
  <c r="F46" i="9"/>
  <c r="H45" i="9"/>
  <c r="G45" i="9"/>
  <c r="E45" i="9" s="1"/>
  <c r="B45" i="9" s="1"/>
  <c r="F45" i="9"/>
  <c r="H44" i="9"/>
  <c r="E44" i="9" s="1"/>
  <c r="B44" i="9" s="1"/>
  <c r="G44" i="9"/>
  <c r="F44" i="9"/>
  <c r="H43" i="9"/>
  <c r="E43" i="9" s="1"/>
  <c r="G43" i="9"/>
  <c r="F43" i="9"/>
  <c r="H42" i="9"/>
  <c r="G42" i="9"/>
  <c r="E42" i="9" s="1"/>
  <c r="B42" i="9" s="1"/>
  <c r="F42" i="9"/>
  <c r="H41" i="9"/>
  <c r="G41" i="9"/>
  <c r="F41" i="9"/>
  <c r="H40" i="9"/>
  <c r="E40" i="9" s="1"/>
  <c r="B40" i="9" s="1"/>
  <c r="G40" i="9"/>
  <c r="F40" i="9"/>
  <c r="H39" i="9"/>
  <c r="G39" i="9"/>
  <c r="F39" i="9"/>
  <c r="E39" i="9"/>
  <c r="B39" i="9" s="1"/>
  <c r="H38" i="9"/>
  <c r="G38" i="9"/>
  <c r="F38" i="9"/>
  <c r="H37" i="9"/>
  <c r="G37" i="9"/>
  <c r="F37" i="9"/>
  <c r="H36" i="9"/>
  <c r="G36" i="9"/>
  <c r="F36" i="9"/>
  <c r="E36" i="9"/>
  <c r="B36" i="9" s="1"/>
  <c r="H35" i="9"/>
  <c r="G35" i="9"/>
  <c r="F35" i="9"/>
  <c r="E35" i="9"/>
  <c r="B35" i="9" s="1"/>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C1576" i="1" s="1"/>
  <c r="G1576" i="1" s="1"/>
  <c r="D95" i="8"/>
  <c r="D90" i="8"/>
  <c r="D85" i="8"/>
  <c r="D80" i="8"/>
  <c r="D75" i="8"/>
  <c r="D70" i="8"/>
  <c r="D65" i="8"/>
  <c r="D60" i="8"/>
  <c r="D55" i="8"/>
  <c r="D49" i="8" s="1"/>
  <c r="D50" i="8"/>
  <c r="D44" i="8"/>
  <c r="C1519" i="1" s="1"/>
  <c r="D36" i="8"/>
  <c r="D26" i="8"/>
  <c r="D24" i="8" s="1"/>
  <c r="D18" i="8"/>
  <c r="D8" i="8"/>
  <c r="D6" i="8" s="1"/>
  <c r="C1481" i="1" s="1"/>
  <c r="E44" i="7"/>
  <c r="D44" i="7"/>
  <c r="E39" i="7"/>
  <c r="E38" i="7" s="1"/>
  <c r="D39" i="7"/>
  <c r="D38" i="7" s="1"/>
  <c r="H31" i="3" s="1"/>
  <c r="E30" i="7"/>
  <c r="D30" i="7"/>
  <c r="E23" i="7"/>
  <c r="E22" i="7" s="1"/>
  <c r="D23" i="7"/>
  <c r="D22" i="7" s="1"/>
  <c r="E14" i="7"/>
  <c r="D14" i="7"/>
  <c r="E7" i="7"/>
  <c r="E6"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G307"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E134" i="5" s="1"/>
  <c r="D1112" i="1" s="1"/>
  <c r="H1112" i="1" s="1"/>
  <c r="D135" i="5"/>
  <c r="D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E78" i="5"/>
  <c r="F78"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F418" i="4" s="1"/>
  <c r="D418" i="4"/>
  <c r="E417" i="4"/>
  <c r="D417" i="4"/>
  <c r="E416" i="4"/>
  <c r="D416" i="4"/>
  <c r="D643" i="4" s="1"/>
  <c r="F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F317" i="4" s="1"/>
  <c r="D317" i="4"/>
  <c r="F316" i="4"/>
  <c r="F315" i="4"/>
  <c r="F314" i="4"/>
  <c r="F313" i="4"/>
  <c r="F312"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E224" i="4" s="1"/>
  <c r="D244" i="4"/>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D45" i="4"/>
  <c r="D44" i="4" s="1"/>
  <c r="F44" i="4" s="1"/>
  <c r="E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H1576" i="1"/>
  <c r="C1575" i="1"/>
  <c r="G1574" i="1"/>
  <c r="C1574" i="1"/>
  <c r="H1574" i="1" s="1"/>
  <c r="C1573" i="1"/>
  <c r="H1572" i="1"/>
  <c r="G1572" i="1"/>
  <c r="C1572" i="1"/>
  <c r="H1571" i="1"/>
  <c r="G1571" i="1"/>
  <c r="C1571" i="1"/>
  <c r="C1570" i="1"/>
  <c r="H1569" i="1"/>
  <c r="C1569" i="1"/>
  <c r="G1569" i="1" s="1"/>
  <c r="H1568" i="1"/>
  <c r="G1568" i="1"/>
  <c r="C1568" i="1"/>
  <c r="C1567"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G1554" i="1"/>
  <c r="C1554" i="1"/>
  <c r="H1554" i="1" s="1"/>
  <c r="C1553" i="1"/>
  <c r="H1552" i="1"/>
  <c r="G1552" i="1"/>
  <c r="C1552" i="1"/>
  <c r="C1551" i="1"/>
  <c r="G1551" i="1" s="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C1534" i="1"/>
  <c r="H1534" i="1" s="1"/>
  <c r="H1533" i="1"/>
  <c r="C1533" i="1"/>
  <c r="G1533" i="1" s="1"/>
  <c r="H1532" i="1"/>
  <c r="G1532" i="1"/>
  <c r="C1532" i="1"/>
  <c r="H1531" i="1"/>
  <c r="C1531" i="1"/>
  <c r="G1531" i="1" s="1"/>
  <c r="G1530" i="1"/>
  <c r="C1530" i="1"/>
  <c r="H1530" i="1" s="1"/>
  <c r="C1529" i="1"/>
  <c r="G1529" i="1" s="1"/>
  <c r="H1528" i="1"/>
  <c r="G1528" i="1"/>
  <c r="C1528" i="1"/>
  <c r="G1527" i="1"/>
  <c r="C1527" i="1"/>
  <c r="H1527" i="1" s="1"/>
  <c r="C1526" i="1"/>
  <c r="H1526" i="1" s="1"/>
  <c r="H1525" i="1"/>
  <c r="C1525" i="1"/>
  <c r="G1525" i="1" s="1"/>
  <c r="H1523" i="1"/>
  <c r="G1523" i="1"/>
  <c r="C1523" i="1"/>
  <c r="C1522" i="1"/>
  <c r="H1521" i="1"/>
  <c r="C1521" i="1"/>
  <c r="G1521" i="1" s="1"/>
  <c r="C1520" i="1"/>
  <c r="G1520" i="1" s="1"/>
  <c r="H1516" i="1"/>
  <c r="G1516" i="1"/>
  <c r="C1516" i="1"/>
  <c r="H1515" i="1"/>
  <c r="G1515" i="1"/>
  <c r="C1515" i="1"/>
  <c r="C1514" i="1"/>
  <c r="H1513" i="1"/>
  <c r="C1513" i="1"/>
  <c r="G1513" i="1" s="1"/>
  <c r="H1512" i="1"/>
  <c r="G1512" i="1"/>
  <c r="C1512" i="1"/>
  <c r="C1511" i="1"/>
  <c r="C1510" i="1"/>
  <c r="H1510" i="1" s="1"/>
  <c r="C1509" i="1"/>
  <c r="H1508" i="1"/>
  <c r="G1508" i="1"/>
  <c r="C1508" i="1"/>
  <c r="C1507" i="1"/>
  <c r="H1507" i="1" s="1"/>
  <c r="C1506" i="1"/>
  <c r="H1505" i="1"/>
  <c r="C1505" i="1"/>
  <c r="G1505" i="1" s="1"/>
  <c r="H1504" i="1"/>
  <c r="G1504" i="1"/>
  <c r="C1504" i="1"/>
  <c r="C1503" i="1"/>
  <c r="C1502" i="1"/>
  <c r="H1502" i="1" s="1"/>
  <c r="C1501" i="1"/>
  <c r="C1500" i="1"/>
  <c r="G1500" i="1" s="1"/>
  <c r="C1499" i="1"/>
  <c r="H1499" i="1" s="1"/>
  <c r="C1498" i="1"/>
  <c r="H1497" i="1"/>
  <c r="C1497" i="1"/>
  <c r="G1497" i="1" s="1"/>
  <c r="H1496" i="1"/>
  <c r="G1496" i="1"/>
  <c r="C1496" i="1"/>
  <c r="C1495" i="1"/>
  <c r="G1494" i="1"/>
  <c r="C1494" i="1"/>
  <c r="H1494" i="1" s="1"/>
  <c r="C1493" i="1"/>
  <c r="C1492" i="1"/>
  <c r="G1492" i="1" s="1"/>
  <c r="C1491" i="1"/>
  <c r="H1491" i="1" s="1"/>
  <c r="C1490" i="1"/>
  <c r="H1489" i="1"/>
  <c r="C1489" i="1"/>
  <c r="G1489" i="1" s="1"/>
  <c r="H1488" i="1"/>
  <c r="G1488" i="1"/>
  <c r="C1488" i="1"/>
  <c r="C1487" i="1"/>
  <c r="G1486" i="1"/>
  <c r="C1486" i="1"/>
  <c r="H1486" i="1" s="1"/>
  <c r="C1485" i="1"/>
  <c r="H1484" i="1"/>
  <c r="G1484" i="1"/>
  <c r="C1484" i="1"/>
  <c r="C1483" i="1"/>
  <c r="G1483" i="1" s="1"/>
  <c r="C1482" i="1"/>
  <c r="C1480" i="1"/>
  <c r="G1480" i="1" s="1"/>
  <c r="H1479" i="1"/>
  <c r="D1479" i="1"/>
  <c r="C1479" i="1"/>
  <c r="J1478" i="1"/>
  <c r="H1478" i="1"/>
  <c r="G1478" i="1"/>
  <c r="D1478" i="1"/>
  <c r="C1478" i="1"/>
  <c r="J1477" i="1"/>
  <c r="D1477" i="1"/>
  <c r="C1477" i="1"/>
  <c r="D1476" i="1"/>
  <c r="C1476" i="1"/>
  <c r="D1475" i="1"/>
  <c r="C1475" i="1"/>
  <c r="H1474" i="1"/>
  <c r="D1474" i="1"/>
  <c r="C1474" i="1"/>
  <c r="J1473" i="1"/>
  <c r="H1473" i="1"/>
  <c r="G1473" i="1"/>
  <c r="D1473" i="1"/>
  <c r="C1473" i="1"/>
  <c r="J1472" i="1"/>
  <c r="D1472" i="1"/>
  <c r="C1472" i="1"/>
  <c r="D1471" i="1"/>
  <c r="C1471" i="1"/>
  <c r="D1470" i="1"/>
  <c r="C1470" i="1"/>
  <c r="D1469" i="1"/>
  <c r="C1469" i="1"/>
  <c r="H1468" i="1"/>
  <c r="D1468" i="1"/>
  <c r="C1468" i="1"/>
  <c r="J1467" i="1"/>
  <c r="H1467" i="1"/>
  <c r="G1467" i="1"/>
  <c r="D1467" i="1"/>
  <c r="C1467" i="1"/>
  <c r="J1466" i="1"/>
  <c r="D1466" i="1"/>
  <c r="C1466" i="1"/>
  <c r="D1465" i="1"/>
  <c r="C1465" i="1"/>
  <c r="H1464" i="1"/>
  <c r="D1464" i="1"/>
  <c r="C1464" i="1"/>
  <c r="J1463" i="1"/>
  <c r="H1463" i="1"/>
  <c r="G1463" i="1"/>
  <c r="D1463" i="1"/>
  <c r="C1463" i="1"/>
  <c r="D1462" i="1"/>
  <c r="C1462" i="1"/>
  <c r="H1461" i="1"/>
  <c r="D1461" i="1"/>
  <c r="C1461" i="1"/>
  <c r="G1461" i="1" s="1"/>
  <c r="J1460" i="1"/>
  <c r="H1460" i="1"/>
  <c r="D1460" i="1"/>
  <c r="G1460" i="1" s="1"/>
  <c r="I1460" i="1" s="1"/>
  <c r="C1460" i="1"/>
  <c r="D1459" i="1"/>
  <c r="C1459" i="1"/>
  <c r="G1458" i="1"/>
  <c r="I1458" i="1" s="1"/>
  <c r="D1458" i="1"/>
  <c r="H1458" i="1" s="1"/>
  <c r="C1458" i="1"/>
  <c r="I1457" i="1"/>
  <c r="H1457" i="1"/>
  <c r="D1457" i="1"/>
  <c r="C1457" i="1"/>
  <c r="G1457" i="1" s="1"/>
  <c r="D1456" i="1"/>
  <c r="C1456" i="1"/>
  <c r="J1456" i="1" s="1"/>
  <c r="D1455" i="1"/>
  <c r="C1455" i="1"/>
  <c r="D1454" i="1"/>
  <c r="C1454" i="1"/>
  <c r="J1452" i="1"/>
  <c r="H1452" i="1"/>
  <c r="D1452" i="1"/>
  <c r="G1452" i="1" s="1"/>
  <c r="C1452" i="1"/>
  <c r="D1451" i="1"/>
  <c r="J1451" i="1" s="1"/>
  <c r="C1451" i="1"/>
  <c r="D1450" i="1"/>
  <c r="C1450" i="1"/>
  <c r="H1449" i="1"/>
  <c r="I1449" i="1" s="1"/>
  <c r="D1449" i="1"/>
  <c r="C1449" i="1"/>
  <c r="G1449" i="1" s="1"/>
  <c r="D1448" i="1"/>
  <c r="C1448" i="1"/>
  <c r="G1448" i="1" s="1"/>
  <c r="D1447" i="1"/>
  <c r="H1447" i="1" s="1"/>
  <c r="C1447" i="1"/>
  <c r="D1446" i="1"/>
  <c r="C1446" i="1"/>
  <c r="H1446" i="1" s="1"/>
  <c r="D1445" i="1"/>
  <c r="C1445" i="1"/>
  <c r="D1444" i="1"/>
  <c r="C1444" i="1"/>
  <c r="J1444" i="1" s="1"/>
  <c r="D1443" i="1"/>
  <c r="G1443" i="1" s="1"/>
  <c r="C1443" i="1"/>
  <c r="H1442" i="1"/>
  <c r="G1442" i="1"/>
  <c r="I1442" i="1" s="1"/>
  <c r="D1442" i="1"/>
  <c r="C1442" i="1"/>
  <c r="J1442" i="1" s="1"/>
  <c r="D1441" i="1"/>
  <c r="C1441" i="1"/>
  <c r="H1441" i="1" s="1"/>
  <c r="D1440" i="1"/>
  <c r="C1440" i="1"/>
  <c r="J1440" i="1" s="1"/>
  <c r="D1439" i="1"/>
  <c r="G1439" i="1" s="1"/>
  <c r="C1439" i="1"/>
  <c r="D1438" i="1"/>
  <c r="C1438" i="1"/>
  <c r="H1438" i="1" s="1"/>
  <c r="D1437" i="1"/>
  <c r="D1434" i="1"/>
  <c r="C1434" i="1"/>
  <c r="H1434" i="1" s="1"/>
  <c r="D1433" i="1"/>
  <c r="C1433" i="1"/>
  <c r="H1433" i="1" s="1"/>
  <c r="G1432" i="1"/>
  <c r="D1432" i="1"/>
  <c r="C1432" i="1"/>
  <c r="H1432" i="1" s="1"/>
  <c r="D1431" i="1"/>
  <c r="G1431" i="1" s="1"/>
  <c r="C1431" i="1"/>
  <c r="D1430" i="1"/>
  <c r="C1430" i="1"/>
  <c r="H1430" i="1" s="1"/>
  <c r="D1429" i="1"/>
  <c r="C1429" i="1"/>
  <c r="H1429" i="1" s="1"/>
  <c r="G1428" i="1"/>
  <c r="D1428" i="1"/>
  <c r="C1428" i="1"/>
  <c r="H1428" i="1" s="1"/>
  <c r="D1427" i="1"/>
  <c r="G1427" i="1" s="1"/>
  <c r="C1427" i="1"/>
  <c r="D1426" i="1"/>
  <c r="C1426" i="1"/>
  <c r="H1426" i="1" s="1"/>
  <c r="D1425" i="1"/>
  <c r="C1425" i="1"/>
  <c r="H1425" i="1" s="1"/>
  <c r="G1424" i="1"/>
  <c r="D1424" i="1"/>
  <c r="C1424" i="1"/>
  <c r="H1424" i="1" s="1"/>
  <c r="D1423" i="1"/>
  <c r="G1423" i="1" s="1"/>
  <c r="C1423" i="1"/>
  <c r="D1422" i="1"/>
  <c r="C1422" i="1"/>
  <c r="H1422" i="1" s="1"/>
  <c r="D1421" i="1"/>
  <c r="C1421" i="1"/>
  <c r="H1421" i="1" s="1"/>
  <c r="D1420" i="1"/>
  <c r="G1420" i="1" s="1"/>
  <c r="C1420" i="1"/>
  <c r="D1419" i="1"/>
  <c r="G1419" i="1" s="1"/>
  <c r="C1419" i="1"/>
  <c r="D1418" i="1"/>
  <c r="C1418" i="1"/>
  <c r="H1418" i="1" s="1"/>
  <c r="D1417" i="1"/>
  <c r="C1417" i="1"/>
  <c r="H1417" i="1" s="1"/>
  <c r="G1416" i="1"/>
  <c r="D1416" i="1"/>
  <c r="C1416" i="1"/>
  <c r="H1416" i="1" s="1"/>
  <c r="D1415" i="1"/>
  <c r="G1415" i="1" s="1"/>
  <c r="C1415" i="1"/>
  <c r="D1414" i="1"/>
  <c r="C1414" i="1"/>
  <c r="H1414" i="1" s="1"/>
  <c r="D1413" i="1"/>
  <c r="C1413" i="1"/>
  <c r="H1413" i="1" s="1"/>
  <c r="H1412" i="1"/>
  <c r="D1412" i="1"/>
  <c r="C1412" i="1"/>
  <c r="G1412" i="1" s="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D1265" i="1"/>
  <c r="H1265" i="1" s="1"/>
  <c r="C1265" i="1"/>
  <c r="D1264" i="1"/>
  <c r="C1264" i="1"/>
  <c r="G1264" i="1" s="1"/>
  <c r="D1263" i="1"/>
  <c r="H1263" i="1" s="1"/>
  <c r="C1263" i="1"/>
  <c r="D1262" i="1"/>
  <c r="H1262" i="1" s="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H1244" i="1" s="1"/>
  <c r="C1244" i="1"/>
  <c r="H1243" i="1"/>
  <c r="D1243" i="1"/>
  <c r="C1243" i="1"/>
  <c r="G1243" i="1" s="1"/>
  <c r="D1242" i="1"/>
  <c r="C1242" i="1"/>
  <c r="H1241" i="1"/>
  <c r="D1241" i="1"/>
  <c r="C1241" i="1"/>
  <c r="G1241" i="1" s="1"/>
  <c r="H1240" i="1"/>
  <c r="D1240" i="1"/>
  <c r="C1240" i="1"/>
  <c r="H1239" i="1"/>
  <c r="D1239" i="1"/>
  <c r="C1239" i="1"/>
  <c r="G1239" i="1" s="1"/>
  <c r="H1238" i="1"/>
  <c r="D1238" i="1"/>
  <c r="C1238" i="1"/>
  <c r="G1238" i="1" s="1"/>
  <c r="D1237" i="1"/>
  <c r="H1237" i="1" s="1"/>
  <c r="C1237" i="1"/>
  <c r="D1236" i="1"/>
  <c r="H1236" i="1" s="1"/>
  <c r="C1236" i="1"/>
  <c r="G1236" i="1" s="1"/>
  <c r="D1235" i="1"/>
  <c r="H1235" i="1" s="1"/>
  <c r="C1235" i="1"/>
  <c r="G1235" i="1" s="1"/>
  <c r="H1234" i="1"/>
  <c r="D1234" i="1"/>
  <c r="C1234" i="1"/>
  <c r="G1234" i="1" s="1"/>
  <c r="D1233" i="1"/>
  <c r="H1233" i="1" s="1"/>
  <c r="C1233" i="1"/>
  <c r="D1232" i="1"/>
  <c r="C1232" i="1"/>
  <c r="G1232" i="1" s="1"/>
  <c r="H1231" i="1"/>
  <c r="D1231" i="1"/>
  <c r="C1231" i="1"/>
  <c r="G1231" i="1" s="1"/>
  <c r="D1230" i="1"/>
  <c r="H1230" i="1" s="1"/>
  <c r="C1230" i="1"/>
  <c r="H1229" i="1"/>
  <c r="D1229" i="1"/>
  <c r="C1229" i="1"/>
  <c r="G1229" i="1" s="1"/>
  <c r="H1228" i="1"/>
  <c r="D1228" i="1"/>
  <c r="C1228" i="1"/>
  <c r="G1228" i="1" s="1"/>
  <c r="D1227" i="1"/>
  <c r="H1227" i="1" s="1"/>
  <c r="C1227" i="1"/>
  <c r="D1226" i="1"/>
  <c r="H1226" i="1" s="1"/>
  <c r="C1226" i="1"/>
  <c r="H1225" i="1"/>
  <c r="D1225" i="1"/>
  <c r="C1225" i="1"/>
  <c r="G1225" i="1" s="1"/>
  <c r="D1224" i="1"/>
  <c r="C1224" i="1"/>
  <c r="G1224" i="1" s="1"/>
  <c r="C1223" i="1"/>
  <c r="H1221" i="1"/>
  <c r="D1221" i="1"/>
  <c r="C1221" i="1"/>
  <c r="G1221" i="1" s="1"/>
  <c r="H1220" i="1"/>
  <c r="D1220" i="1"/>
  <c r="C1220" i="1"/>
  <c r="G1220" i="1" s="1"/>
  <c r="H1219" i="1"/>
  <c r="D1219" i="1"/>
  <c r="C1219" i="1"/>
  <c r="G1219" i="1" s="1"/>
  <c r="H1218" i="1"/>
  <c r="D1218" i="1"/>
  <c r="C1218" i="1"/>
  <c r="G1218" i="1" s="1"/>
  <c r="D1217" i="1"/>
  <c r="C1217" i="1"/>
  <c r="G1217" i="1" s="1"/>
  <c r="D1216" i="1"/>
  <c r="C1216" i="1"/>
  <c r="G1216" i="1" s="1"/>
  <c r="C1215" i="1"/>
  <c r="D1213" i="1"/>
  <c r="C1213" i="1"/>
  <c r="G1213" i="1" s="1"/>
  <c r="H1212" i="1"/>
  <c r="D1212" i="1"/>
  <c r="C1212" i="1"/>
  <c r="G1212" i="1" s="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D1166" i="1"/>
  <c r="H1166" i="1" s="1"/>
  <c r="C1166" i="1"/>
  <c r="D1165" i="1"/>
  <c r="H1165" i="1" s="1"/>
  <c r="C1165" i="1"/>
  <c r="G1165" i="1" s="1"/>
  <c r="H1164" i="1"/>
  <c r="D1164" i="1"/>
  <c r="C1164" i="1"/>
  <c r="G1164" i="1" s="1"/>
  <c r="H1163" i="1"/>
  <c r="D1163" i="1"/>
  <c r="C1163" i="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D1156" i="1"/>
  <c r="C1156" i="1"/>
  <c r="D1155" i="1"/>
  <c r="H1155" i="1" s="1"/>
  <c r="C1155" i="1"/>
  <c r="H1154" i="1"/>
  <c r="D1154" i="1"/>
  <c r="C1154" i="1"/>
  <c r="D1151" i="1"/>
  <c r="H1151" i="1" s="1"/>
  <c r="C1151" i="1"/>
  <c r="H1150" i="1"/>
  <c r="D1150" i="1"/>
  <c r="C1150" i="1"/>
  <c r="G1150" i="1" s="1"/>
  <c r="H1149" i="1"/>
  <c r="D1149" i="1"/>
  <c r="C1149" i="1"/>
  <c r="G1149" i="1" s="1"/>
  <c r="D1148" i="1"/>
  <c r="H1148" i="1" s="1"/>
  <c r="C1148" i="1"/>
  <c r="H1147" i="1"/>
  <c r="D1147" i="1"/>
  <c r="C1147" i="1"/>
  <c r="G1147" i="1" s="1"/>
  <c r="H1146" i="1"/>
  <c r="D1146" i="1"/>
  <c r="C1146" i="1"/>
  <c r="G1146" i="1" s="1"/>
  <c r="H1145" i="1"/>
  <c r="D1145" i="1"/>
  <c r="C1145" i="1"/>
  <c r="G1145" i="1" s="1"/>
  <c r="D1144" i="1"/>
  <c r="C1144" i="1"/>
  <c r="G1144" i="1" s="1"/>
  <c r="H1143" i="1"/>
  <c r="D1143" i="1"/>
  <c r="C1143" i="1"/>
  <c r="G1143" i="1" s="1"/>
  <c r="H1142" i="1"/>
  <c r="D1142" i="1"/>
  <c r="C1142" i="1"/>
  <c r="H1141" i="1"/>
  <c r="D1141" i="1"/>
  <c r="C1141" i="1"/>
  <c r="G1141" i="1" s="1"/>
  <c r="H1140" i="1"/>
  <c r="D1140" i="1"/>
  <c r="C1140" i="1"/>
  <c r="G1140" i="1" s="1"/>
  <c r="H1139" i="1"/>
  <c r="D1139" i="1"/>
  <c r="C1139" i="1"/>
  <c r="G1139" i="1" s="1"/>
  <c r="D1138" i="1"/>
  <c r="H1138" i="1" s="1"/>
  <c r="C1138" i="1"/>
  <c r="D1137" i="1"/>
  <c r="C1137" i="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D1126" i="1"/>
  <c r="H1126" i="1" s="1"/>
  <c r="C1126" i="1"/>
  <c r="H1125" i="1"/>
  <c r="D1125" i="1"/>
  <c r="C1125" i="1"/>
  <c r="G1125" i="1" s="1"/>
  <c r="D1124" i="1"/>
  <c r="H1124" i="1" s="1"/>
  <c r="C1124" i="1"/>
  <c r="D1123" i="1"/>
  <c r="C1123" i="1"/>
  <c r="G1123" i="1" s="1"/>
  <c r="D1122" i="1"/>
  <c r="C1122" i="1"/>
  <c r="H1121" i="1"/>
  <c r="D1121" i="1"/>
  <c r="C1121" i="1"/>
  <c r="G1121" i="1" s="1"/>
  <c r="D1120" i="1"/>
  <c r="H1120" i="1" s="1"/>
  <c r="C1120" i="1"/>
  <c r="D1119" i="1"/>
  <c r="C1119" i="1"/>
  <c r="G1119" i="1" s="1"/>
  <c r="D1118" i="1"/>
  <c r="C1118" i="1"/>
  <c r="H1117" i="1"/>
  <c r="D1117" i="1"/>
  <c r="C1117" i="1"/>
  <c r="G1117" i="1" s="1"/>
  <c r="D1116" i="1"/>
  <c r="H1116" i="1" s="1"/>
  <c r="C1116" i="1"/>
  <c r="D1115" i="1"/>
  <c r="C1115" i="1"/>
  <c r="G1115" i="1" s="1"/>
  <c r="D1114" i="1"/>
  <c r="C1114" i="1"/>
  <c r="D1113" i="1"/>
  <c r="H1113" i="1" s="1"/>
  <c r="C1113" i="1"/>
  <c r="C1112" i="1"/>
  <c r="D1111" i="1"/>
  <c r="C1111" i="1"/>
  <c r="G1111" i="1" s="1"/>
  <c r="D1110" i="1"/>
  <c r="C1110" i="1"/>
  <c r="H1109" i="1"/>
  <c r="D1109" i="1"/>
  <c r="C1109" i="1"/>
  <c r="G1109" i="1" s="1"/>
  <c r="D1108" i="1"/>
  <c r="H1108" i="1" s="1"/>
  <c r="C1108" i="1"/>
  <c r="D1107" i="1"/>
  <c r="C1107" i="1"/>
  <c r="G1107" i="1" s="1"/>
  <c r="D1106" i="1"/>
  <c r="C1106" i="1"/>
  <c r="H1105" i="1"/>
  <c r="D1105" i="1"/>
  <c r="C1105" i="1"/>
  <c r="G1105" i="1" s="1"/>
  <c r="D1104" i="1"/>
  <c r="H1104" i="1" s="1"/>
  <c r="C1104" i="1"/>
  <c r="D1103" i="1"/>
  <c r="C1103" i="1"/>
  <c r="G1103" i="1" s="1"/>
  <c r="D1102" i="1"/>
  <c r="C1102" i="1"/>
  <c r="H1101" i="1"/>
  <c r="D1101" i="1"/>
  <c r="C1101" i="1"/>
  <c r="G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G1032" i="1" s="1"/>
  <c r="C1032" i="1"/>
  <c r="G1031" i="1"/>
  <c r="D1031" i="1"/>
  <c r="C1031" i="1"/>
  <c r="H1031" i="1" s="1"/>
  <c r="D1030" i="1"/>
  <c r="G1030" i="1" s="1"/>
  <c r="C1030" i="1"/>
  <c r="G1029" i="1"/>
  <c r="D1029" i="1"/>
  <c r="C1029" i="1"/>
  <c r="H1029" i="1" s="1"/>
  <c r="D1028" i="1"/>
  <c r="G1028" i="1" s="1"/>
  <c r="C1028" i="1"/>
  <c r="G1027" i="1"/>
  <c r="D1027" i="1"/>
  <c r="C1027" i="1"/>
  <c r="H1027" i="1" s="1"/>
  <c r="G1026" i="1"/>
  <c r="D1026" i="1"/>
  <c r="C1026" i="1"/>
  <c r="H1026" i="1" s="1"/>
  <c r="G1025" i="1"/>
  <c r="D1025" i="1"/>
  <c r="C1025" i="1"/>
  <c r="H1025" i="1" s="1"/>
  <c r="G1024" i="1"/>
  <c r="D1024" i="1"/>
  <c r="C1024" i="1"/>
  <c r="H1024" i="1" s="1"/>
  <c r="D1023" i="1"/>
  <c r="G1023" i="1" s="1"/>
  <c r="C1023" i="1"/>
  <c r="G1022" i="1"/>
  <c r="D1022" i="1"/>
  <c r="C1022" i="1"/>
  <c r="H1022" i="1" s="1"/>
  <c r="G1021" i="1"/>
  <c r="D1021" i="1"/>
  <c r="C1021" i="1"/>
  <c r="H1021" i="1" s="1"/>
  <c r="G1020" i="1"/>
  <c r="D1020" i="1"/>
  <c r="C1020" i="1"/>
  <c r="H1020" i="1" s="1"/>
  <c r="G1019" i="1"/>
  <c r="D1019" i="1"/>
  <c r="C1019" i="1"/>
  <c r="H1019" i="1" s="1"/>
  <c r="D1018" i="1"/>
  <c r="C1018" i="1"/>
  <c r="G1017" i="1"/>
  <c r="D1017" i="1"/>
  <c r="C1017" i="1"/>
  <c r="H1017" i="1" s="1"/>
  <c r="G1016" i="1"/>
  <c r="D1016" i="1"/>
  <c r="C1016" i="1"/>
  <c r="H1016" i="1" s="1"/>
  <c r="G1015" i="1"/>
  <c r="D1015" i="1"/>
  <c r="C1015" i="1"/>
  <c r="H1015" i="1" s="1"/>
  <c r="G1014" i="1"/>
  <c r="D1014" i="1"/>
  <c r="C1014" i="1"/>
  <c r="H1014" i="1" s="1"/>
  <c r="D1013" i="1"/>
  <c r="C1013" i="1"/>
  <c r="H1013" i="1" s="1"/>
  <c r="D1012" i="1"/>
  <c r="G1012" i="1" s="1"/>
  <c r="C1012" i="1"/>
  <c r="G1011" i="1"/>
  <c r="D1011" i="1"/>
  <c r="C1011" i="1"/>
  <c r="H1011" i="1" s="1"/>
  <c r="G1010" i="1"/>
  <c r="D1010" i="1"/>
  <c r="C1010" i="1"/>
  <c r="H1010" i="1" s="1"/>
  <c r="G1009" i="1"/>
  <c r="D1009" i="1"/>
  <c r="C1009" i="1"/>
  <c r="H1009" i="1" s="1"/>
  <c r="D1008" i="1"/>
  <c r="G1008" i="1" s="1"/>
  <c r="C1008" i="1"/>
  <c r="H1008" i="1" s="1"/>
  <c r="G1007" i="1"/>
  <c r="D1007" i="1"/>
  <c r="C1007" i="1"/>
  <c r="H1007" i="1" s="1"/>
  <c r="D1006" i="1"/>
  <c r="C1006" i="1"/>
  <c r="G1005" i="1"/>
  <c r="D1005" i="1"/>
  <c r="C1005" i="1"/>
  <c r="H1005" i="1" s="1"/>
  <c r="D1004" i="1"/>
  <c r="G1004" i="1" s="1"/>
  <c r="C1004" i="1"/>
  <c r="H1004" i="1" s="1"/>
  <c r="G1003" i="1"/>
  <c r="D1003" i="1"/>
  <c r="C1003" i="1"/>
  <c r="G1002" i="1"/>
  <c r="D1002" i="1"/>
  <c r="C1002" i="1"/>
  <c r="H1002" i="1" s="1"/>
  <c r="G1001" i="1"/>
  <c r="D1001" i="1"/>
  <c r="C1001" i="1"/>
  <c r="H1001" i="1" s="1"/>
  <c r="G1000" i="1"/>
  <c r="D1000" i="1"/>
  <c r="C1000" i="1"/>
  <c r="H1000" i="1" s="1"/>
  <c r="D999" i="1"/>
  <c r="G999" i="1" s="1"/>
  <c r="C999" i="1"/>
  <c r="D998" i="1"/>
  <c r="G998" i="1" s="1"/>
  <c r="C998" i="1"/>
  <c r="D997" i="1"/>
  <c r="C997" i="1"/>
  <c r="D996" i="1"/>
  <c r="C996" i="1"/>
  <c r="D995" i="1"/>
  <c r="G995" i="1" s="1"/>
  <c r="C995" i="1"/>
  <c r="G994" i="1"/>
  <c r="D994" i="1"/>
  <c r="C994" i="1"/>
  <c r="H994" i="1" s="1"/>
  <c r="D993" i="1"/>
  <c r="C993" i="1"/>
  <c r="D992" i="1"/>
  <c r="C992" i="1"/>
  <c r="H992" i="1" s="1"/>
  <c r="D991" i="1"/>
  <c r="G991" i="1" s="1"/>
  <c r="C991" i="1"/>
  <c r="G989" i="1"/>
  <c r="D989" i="1"/>
  <c r="C989" i="1"/>
  <c r="H989" i="1" s="1"/>
  <c r="G988" i="1"/>
  <c r="D988" i="1"/>
  <c r="C988" i="1"/>
  <c r="H988" i="1" s="1"/>
  <c r="D987" i="1"/>
  <c r="G987" i="1" s="1"/>
  <c r="C987" i="1"/>
  <c r="D986" i="1"/>
  <c r="G986" i="1" s="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D842" i="1"/>
  <c r="G842" i="1" s="1"/>
  <c r="C842" i="1"/>
  <c r="G841" i="1"/>
  <c r="D841" i="1"/>
  <c r="C841" i="1"/>
  <c r="H841" i="1" s="1"/>
  <c r="D840" i="1"/>
  <c r="G840" i="1" s="1"/>
  <c r="C840" i="1"/>
  <c r="D839" i="1"/>
  <c r="C839" i="1"/>
  <c r="H839" i="1" s="1"/>
  <c r="D838" i="1"/>
  <c r="C838" i="1"/>
  <c r="G837" i="1"/>
  <c r="D837" i="1"/>
  <c r="C837" i="1"/>
  <c r="H837" i="1" s="1"/>
  <c r="D836" i="1"/>
  <c r="G836" i="1" s="1"/>
  <c r="C836" i="1"/>
  <c r="D835" i="1"/>
  <c r="C835" i="1"/>
  <c r="H835" i="1" s="1"/>
  <c r="D834" i="1"/>
  <c r="C834" i="1"/>
  <c r="G833" i="1"/>
  <c r="D833" i="1"/>
  <c r="C833" i="1"/>
  <c r="H833" i="1" s="1"/>
  <c r="D832" i="1"/>
  <c r="G832" i="1" s="1"/>
  <c r="C832" i="1"/>
  <c r="D831" i="1"/>
  <c r="C831" i="1"/>
  <c r="H831" i="1" s="1"/>
  <c r="D830" i="1"/>
  <c r="C830" i="1"/>
  <c r="G829" i="1"/>
  <c r="D829" i="1"/>
  <c r="C829" i="1"/>
  <c r="H829" i="1" s="1"/>
  <c r="D828" i="1"/>
  <c r="G828" i="1" s="1"/>
  <c r="C828" i="1"/>
  <c r="D827" i="1"/>
  <c r="C827" i="1"/>
  <c r="H827" i="1" s="1"/>
  <c r="D826" i="1"/>
  <c r="C826" i="1"/>
  <c r="G825" i="1"/>
  <c r="D825" i="1"/>
  <c r="C825" i="1"/>
  <c r="H825" i="1" s="1"/>
  <c r="D824" i="1"/>
  <c r="G824" i="1" s="1"/>
  <c r="C824" i="1"/>
  <c r="D823" i="1"/>
  <c r="C823" i="1"/>
  <c r="H823" i="1" s="1"/>
  <c r="D822" i="1"/>
  <c r="C822" i="1"/>
  <c r="D821" i="1"/>
  <c r="G821" i="1" s="1"/>
  <c r="C821" i="1"/>
  <c r="D820" i="1"/>
  <c r="G820" i="1" s="1"/>
  <c r="C820" i="1"/>
  <c r="D819" i="1"/>
  <c r="C819" i="1"/>
  <c r="H819" i="1" s="1"/>
  <c r="D818" i="1"/>
  <c r="C818" i="1"/>
  <c r="G817" i="1"/>
  <c r="D817" i="1"/>
  <c r="C817" i="1"/>
  <c r="H817" i="1" s="1"/>
  <c r="D816" i="1"/>
  <c r="G816" i="1" s="1"/>
  <c r="C816" i="1"/>
  <c r="D815" i="1"/>
  <c r="C815" i="1"/>
  <c r="H815" i="1" s="1"/>
  <c r="D814" i="1"/>
  <c r="C814" i="1"/>
  <c r="G813" i="1"/>
  <c r="D813" i="1"/>
  <c r="C813" i="1"/>
  <c r="H813" i="1" s="1"/>
  <c r="D812" i="1"/>
  <c r="G812" i="1" s="1"/>
  <c r="C812" i="1"/>
  <c r="D811" i="1"/>
  <c r="C811" i="1"/>
  <c r="H811" i="1" s="1"/>
  <c r="D810" i="1"/>
  <c r="C810" i="1"/>
  <c r="G809" i="1"/>
  <c r="D809" i="1"/>
  <c r="C809" i="1"/>
  <c r="H809" i="1" s="1"/>
  <c r="D808" i="1"/>
  <c r="G808" i="1" s="1"/>
  <c r="C808" i="1"/>
  <c r="D807" i="1"/>
  <c r="C807" i="1"/>
  <c r="H807" i="1" s="1"/>
  <c r="D806" i="1"/>
  <c r="C806" i="1"/>
  <c r="G805" i="1"/>
  <c r="D805" i="1"/>
  <c r="C805" i="1"/>
  <c r="H805" i="1" s="1"/>
  <c r="D804" i="1"/>
  <c r="G804" i="1" s="1"/>
  <c r="C804" i="1"/>
  <c r="D803" i="1"/>
  <c r="C803" i="1"/>
  <c r="H803" i="1" s="1"/>
  <c r="D802" i="1"/>
  <c r="C802" i="1"/>
  <c r="G801" i="1"/>
  <c r="D801" i="1"/>
  <c r="C801" i="1"/>
  <c r="H801" i="1" s="1"/>
  <c r="D800" i="1"/>
  <c r="G800" i="1" s="1"/>
  <c r="C800" i="1"/>
  <c r="D799" i="1"/>
  <c r="C799" i="1"/>
  <c r="H799" i="1" s="1"/>
  <c r="D798" i="1"/>
  <c r="C798" i="1"/>
  <c r="G797" i="1"/>
  <c r="D797" i="1"/>
  <c r="C797" i="1"/>
  <c r="H797" i="1" s="1"/>
  <c r="D796" i="1"/>
  <c r="G796" i="1" s="1"/>
  <c r="C796" i="1"/>
  <c r="D795" i="1"/>
  <c r="C795" i="1"/>
  <c r="H795" i="1" s="1"/>
  <c r="D794" i="1"/>
  <c r="C794" i="1"/>
  <c r="G793" i="1"/>
  <c r="D793" i="1"/>
  <c r="C793" i="1"/>
  <c r="H793" i="1" s="1"/>
  <c r="D792" i="1"/>
  <c r="G792" i="1" s="1"/>
  <c r="C792" i="1"/>
  <c r="D791" i="1"/>
  <c r="C791" i="1"/>
  <c r="H791" i="1" s="1"/>
  <c r="D790" i="1"/>
  <c r="C790" i="1"/>
  <c r="G789" i="1"/>
  <c r="D789" i="1"/>
  <c r="C789" i="1"/>
  <c r="H789" i="1" s="1"/>
  <c r="D788" i="1"/>
  <c r="G788" i="1" s="1"/>
  <c r="C788" i="1"/>
  <c r="D787" i="1"/>
  <c r="C787" i="1"/>
  <c r="H787" i="1" s="1"/>
  <c r="D786" i="1"/>
  <c r="C786" i="1"/>
  <c r="G785" i="1"/>
  <c r="D785" i="1"/>
  <c r="C785" i="1"/>
  <c r="H785" i="1" s="1"/>
  <c r="D784" i="1"/>
  <c r="G784" i="1" s="1"/>
  <c r="C784" i="1"/>
  <c r="D783" i="1"/>
  <c r="C783" i="1"/>
  <c r="H783" i="1" s="1"/>
  <c r="D782" i="1"/>
  <c r="C782" i="1"/>
  <c r="G781" i="1"/>
  <c r="D781" i="1"/>
  <c r="C781" i="1"/>
  <c r="H781" i="1" s="1"/>
  <c r="D780" i="1"/>
  <c r="G780" i="1" s="1"/>
  <c r="C780" i="1"/>
  <c r="D779" i="1"/>
  <c r="C779" i="1"/>
  <c r="H779" i="1" s="1"/>
  <c r="D778" i="1"/>
  <c r="C778" i="1"/>
  <c r="G777" i="1"/>
  <c r="D777" i="1"/>
  <c r="C777" i="1"/>
  <c r="H777" i="1" s="1"/>
  <c r="D776" i="1"/>
  <c r="G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H681" i="1"/>
  <c r="D681" i="1"/>
  <c r="G681" i="1" s="1"/>
  <c r="C681" i="1"/>
  <c r="D680" i="1"/>
  <c r="G680" i="1" s="1"/>
  <c r="C680" i="1"/>
  <c r="H679"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D669" i="1"/>
  <c r="G669" i="1" s="1"/>
  <c r="C669" i="1"/>
  <c r="D668" i="1"/>
  <c r="G668" i="1" s="1"/>
  <c r="C668" i="1"/>
  <c r="H667" i="1"/>
  <c r="D667" i="1"/>
  <c r="G667" i="1" s="1"/>
  <c r="C667" i="1"/>
  <c r="D666" i="1"/>
  <c r="G666" i="1" s="1"/>
  <c r="C666" i="1"/>
  <c r="H665" i="1"/>
  <c r="D665" i="1"/>
  <c r="G665" i="1" s="1"/>
  <c r="C665"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D656" i="1"/>
  <c r="G656" i="1" s="1"/>
  <c r="C656" i="1"/>
  <c r="H655" i="1"/>
  <c r="D655" i="1"/>
  <c r="G655" i="1" s="1"/>
  <c r="C655" i="1"/>
  <c r="D654" i="1"/>
  <c r="G654" i="1" s="1"/>
  <c r="C654" i="1"/>
  <c r="H653" i="1"/>
  <c r="D653" i="1"/>
  <c r="G653" i="1" s="1"/>
  <c r="C653" i="1"/>
  <c r="D652" i="1"/>
  <c r="G652" i="1" s="1"/>
  <c r="C652" i="1"/>
  <c r="H651" i="1"/>
  <c r="D651" i="1"/>
  <c r="G651" i="1" s="1"/>
  <c r="C651" i="1"/>
  <c r="D650" i="1"/>
  <c r="G650" i="1" s="1"/>
  <c r="C650" i="1"/>
  <c r="D649" i="1"/>
  <c r="G649" i="1" s="1"/>
  <c r="C649" i="1"/>
  <c r="D648" i="1"/>
  <c r="G648" i="1" s="1"/>
  <c r="C648" i="1"/>
  <c r="H647" i="1"/>
  <c r="D647" i="1"/>
  <c r="G647" i="1" s="1"/>
  <c r="C647" i="1"/>
  <c r="D646" i="1"/>
  <c r="G646" i="1" s="1"/>
  <c r="C646" i="1"/>
  <c r="H645" i="1"/>
  <c r="D645" i="1"/>
  <c r="G645" i="1" s="1"/>
  <c r="C645" i="1"/>
  <c r="D644" i="1"/>
  <c r="G644" i="1" s="1"/>
  <c r="C644" i="1"/>
  <c r="H643" i="1"/>
  <c r="D643" i="1"/>
  <c r="G643" i="1" s="1"/>
  <c r="C643" i="1"/>
  <c r="D642" i="1"/>
  <c r="G642" i="1" s="1"/>
  <c r="C642" i="1"/>
  <c r="D641" i="1"/>
  <c r="G641" i="1" s="1"/>
  <c r="C641" i="1"/>
  <c r="C637" i="1"/>
  <c r="H632" i="1"/>
  <c r="G632" i="1"/>
  <c r="D632" i="1"/>
  <c r="C632" i="1"/>
  <c r="D631" i="1"/>
  <c r="H631" i="1" s="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D619" i="1"/>
  <c r="D618" i="1"/>
  <c r="H618" i="1" s="1"/>
  <c r="C618" i="1"/>
  <c r="D617" i="1"/>
  <c r="H617" i="1" s="1"/>
  <c r="C617" i="1"/>
  <c r="D616" i="1"/>
  <c r="H616" i="1" s="1"/>
  <c r="C616" i="1"/>
  <c r="D615" i="1"/>
  <c r="H615" i="1" s="1"/>
  <c r="C615" i="1"/>
  <c r="D614" i="1"/>
  <c r="H614" i="1" s="1"/>
  <c r="C614" i="1"/>
  <c r="D613" i="1"/>
  <c r="H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C593" i="1"/>
  <c r="G593" i="1" s="1"/>
  <c r="H592" i="1"/>
  <c r="D592" i="1"/>
  <c r="G592" i="1" s="1"/>
  <c r="C592" i="1"/>
  <c r="H591" i="1"/>
  <c r="D591" i="1"/>
  <c r="G591" i="1" s="1"/>
  <c r="C591" i="1"/>
  <c r="H590" i="1"/>
  <c r="D590" i="1"/>
  <c r="G590" i="1" s="1"/>
  <c r="C590" i="1"/>
  <c r="H589" i="1"/>
  <c r="D589" i="1"/>
  <c r="G589" i="1" s="1"/>
  <c r="C589" i="1"/>
  <c r="H588" i="1"/>
  <c r="D588" i="1"/>
  <c r="G588" i="1" s="1"/>
  <c r="C588" i="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3" i="1"/>
  <c r="G413" i="1" s="1"/>
  <c r="C413" i="1"/>
  <c r="D412" i="1"/>
  <c r="G412" i="1" s="1"/>
  <c r="C412" i="1"/>
  <c r="D411" i="1"/>
  <c r="G411" i="1" s="1"/>
  <c r="C411" i="1"/>
  <c r="H406" i="1"/>
  <c r="D406" i="1"/>
  <c r="G406" i="1" s="1"/>
  <c r="C406" i="1"/>
  <c r="D405" i="1"/>
  <c r="G405" i="1" s="1"/>
  <c r="C405" i="1"/>
  <c r="H404" i="1"/>
  <c r="D404" i="1"/>
  <c r="G404" i="1" s="1"/>
  <c r="C404" i="1"/>
  <c r="H401" i="1"/>
  <c r="D401" i="1"/>
  <c r="G401" i="1" s="1"/>
  <c r="C401" i="1"/>
  <c r="H400" i="1"/>
  <c r="D400" i="1"/>
  <c r="G400" i="1" s="1"/>
  <c r="C400" i="1"/>
  <c r="H399" i="1"/>
  <c r="D399" i="1"/>
  <c r="G399" i="1" s="1"/>
  <c r="C399" i="1"/>
  <c r="D398" i="1"/>
  <c r="G398" i="1" s="1"/>
  <c r="C398"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D371" i="1"/>
  <c r="G371" i="1" s="1"/>
  <c r="C371" i="1"/>
  <c r="H370" i="1"/>
  <c r="D370" i="1"/>
  <c r="G370" i="1" s="1"/>
  <c r="C370" i="1"/>
  <c r="H369" i="1"/>
  <c r="D369" i="1"/>
  <c r="G369" i="1" s="1"/>
  <c r="C369" i="1"/>
  <c r="H368" i="1"/>
  <c r="D368" i="1"/>
  <c r="G368" i="1" s="1"/>
  <c r="C368" i="1"/>
  <c r="D367" i="1"/>
  <c r="G367" i="1" s="1"/>
  <c r="C367" i="1"/>
  <c r="H366" i="1"/>
  <c r="D366" i="1"/>
  <c r="G366" i="1" s="1"/>
  <c r="C366" i="1"/>
  <c r="D365" i="1"/>
  <c r="C365" i="1"/>
  <c r="D364" i="1"/>
  <c r="C364" i="1"/>
  <c r="H363" i="1"/>
  <c r="D363" i="1"/>
  <c r="G363" i="1" s="1"/>
  <c r="C363" i="1"/>
  <c r="H362" i="1"/>
  <c r="D362" i="1"/>
  <c r="G362" i="1" s="1"/>
  <c r="C362" i="1"/>
  <c r="H361" i="1"/>
  <c r="D361" i="1"/>
  <c r="G361" i="1" s="1"/>
  <c r="C361" i="1"/>
  <c r="H360" i="1"/>
  <c r="D360" i="1"/>
  <c r="G360" i="1" s="1"/>
  <c r="C360" i="1"/>
  <c r="H359"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D313" i="1"/>
  <c r="G313" i="1" s="1"/>
  <c r="C313" i="1"/>
  <c r="D312" i="1"/>
  <c r="G312" i="1" s="1"/>
  <c r="C312" i="1"/>
  <c r="H311" i="1"/>
  <c r="D311" i="1"/>
  <c r="G311" i="1" s="1"/>
  <c r="C311" i="1"/>
  <c r="H310" i="1"/>
  <c r="D310" i="1"/>
  <c r="G310" i="1" s="1"/>
  <c r="C310" i="1"/>
  <c r="H309" i="1"/>
  <c r="D309" i="1"/>
  <c r="G309" i="1" s="1"/>
  <c r="C309" i="1"/>
  <c r="D308" i="1"/>
  <c r="G308" i="1" s="1"/>
  <c r="C308" i="1"/>
  <c r="D307" i="1"/>
  <c r="G307" i="1" s="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H292" i="1"/>
  <c r="D292" i="1"/>
  <c r="G292" i="1" s="1"/>
  <c r="C292" i="1"/>
  <c r="H291" i="1"/>
  <c r="D291" i="1"/>
  <c r="G291" i="1" s="1"/>
  <c r="C291" i="1"/>
  <c r="H290" i="1"/>
  <c r="D290" i="1"/>
  <c r="G290" i="1" s="1"/>
  <c r="C290" i="1"/>
  <c r="D289" i="1"/>
  <c r="G289" i="1" s="1"/>
  <c r="C289"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D266" i="1"/>
  <c r="G266" i="1" s="1"/>
  <c r="C266" i="1"/>
  <c r="D265" i="1"/>
  <c r="G265" i="1" s="1"/>
  <c r="C265" i="1"/>
  <c r="D264" i="1"/>
  <c r="G264" i="1" s="1"/>
  <c r="C264" i="1"/>
  <c r="H263" i="1"/>
  <c r="D263" i="1"/>
  <c r="G263" i="1" s="1"/>
  <c r="C263" i="1"/>
  <c r="D262" i="1"/>
  <c r="G262" i="1" s="1"/>
  <c r="C262" i="1"/>
  <c r="H261" i="1"/>
  <c r="D261" i="1"/>
  <c r="G261" i="1" s="1"/>
  <c r="C261" i="1"/>
  <c r="D260" i="1"/>
  <c r="G260" i="1" s="1"/>
  <c r="C260" i="1"/>
  <c r="H258" i="1"/>
  <c r="D258" i="1"/>
  <c r="G258" i="1" s="1"/>
  <c r="C258" i="1"/>
  <c r="H257" i="1"/>
  <c r="D257" i="1"/>
  <c r="G257" i="1" s="1"/>
  <c r="C257" i="1"/>
  <c r="H256" i="1"/>
  <c r="D256" i="1"/>
  <c r="G256" i="1" s="1"/>
  <c r="C256"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D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H192" i="1"/>
  <c r="D192" i="1"/>
  <c r="G192" i="1" s="1"/>
  <c r="C192" i="1"/>
  <c r="D191" i="1"/>
  <c r="G191" i="1" s="1"/>
  <c r="C191" i="1"/>
  <c r="H190" i="1"/>
  <c r="D190" i="1"/>
  <c r="G190" i="1" s="1"/>
  <c r="C190" i="1"/>
  <c r="H189" i="1"/>
  <c r="D189" i="1"/>
  <c r="G189" i="1" s="1"/>
  <c r="C189" i="1"/>
  <c r="D188" i="1"/>
  <c r="G188" i="1" s="1"/>
  <c r="C188" i="1"/>
  <c r="H187" i="1"/>
  <c r="D187" i="1"/>
  <c r="G187" i="1" s="1"/>
  <c r="C187" i="1"/>
  <c r="D186" i="1"/>
  <c r="G186" i="1" s="1"/>
  <c r="C186" i="1"/>
  <c r="H185" i="1"/>
  <c r="D185" i="1"/>
  <c r="G185" i="1" s="1"/>
  <c r="C185" i="1"/>
  <c r="D184" i="1"/>
  <c r="G184" i="1" s="1"/>
  <c r="C184" i="1"/>
  <c r="H183" i="1"/>
  <c r="D183" i="1"/>
  <c r="G183" i="1" s="1"/>
  <c r="C183" i="1"/>
  <c r="H182" i="1"/>
  <c r="D182" i="1"/>
  <c r="G182" i="1" s="1"/>
  <c r="C182" i="1"/>
  <c r="D181" i="1"/>
  <c r="G181" i="1" s="1"/>
  <c r="C181" i="1"/>
  <c r="D180" i="1"/>
  <c r="G180" i="1" s="1"/>
  <c r="C180" i="1"/>
  <c r="D179" i="1"/>
  <c r="G179" i="1" s="1"/>
  <c r="C179" i="1"/>
  <c r="H178" i="1"/>
  <c r="D178" i="1"/>
  <c r="G178" i="1" s="1"/>
  <c r="C178" i="1"/>
  <c r="D177" i="1"/>
  <c r="G177" i="1" s="1"/>
  <c r="C177" i="1"/>
  <c r="H176" i="1"/>
  <c r="D176" i="1"/>
  <c r="G176" i="1" s="1"/>
  <c r="C176" i="1"/>
  <c r="D175" i="1"/>
  <c r="G175" i="1" s="1"/>
  <c r="C175" i="1"/>
  <c r="D174" i="1"/>
  <c r="G174" i="1" s="1"/>
  <c r="C174" i="1"/>
  <c r="D173" i="1"/>
  <c r="G173" i="1" s="1"/>
  <c r="C173" i="1"/>
  <c r="D172" i="1"/>
  <c r="G172" i="1" s="1"/>
  <c r="C172" i="1"/>
  <c r="H171" i="1"/>
  <c r="D171" i="1"/>
  <c r="G171" i="1" s="1"/>
  <c r="C171" i="1"/>
  <c r="D170" i="1"/>
  <c r="G170" i="1" s="1"/>
  <c r="C170" i="1"/>
  <c r="D169" i="1"/>
  <c r="G169" i="1" s="1"/>
  <c r="C169" i="1"/>
  <c r="D168" i="1"/>
  <c r="G168" i="1" s="1"/>
  <c r="C168" i="1"/>
  <c r="H167" i="1"/>
  <c r="D167" i="1"/>
  <c r="G167" i="1" s="1"/>
  <c r="C167" i="1"/>
  <c r="D166" i="1"/>
  <c r="G166" i="1" s="1"/>
  <c r="C166" i="1"/>
  <c r="D165" i="1"/>
  <c r="G165" i="1" s="1"/>
  <c r="C165" i="1"/>
  <c r="D164" i="1"/>
  <c r="G164" i="1" s="1"/>
  <c r="C164" i="1"/>
  <c r="D163" i="1"/>
  <c r="G163" i="1" s="1"/>
  <c r="C163" i="1"/>
  <c r="D162" i="1"/>
  <c r="G162" i="1" s="1"/>
  <c r="C162" i="1"/>
  <c r="D161" i="1"/>
  <c r="G161" i="1" s="1"/>
  <c r="C161" i="1"/>
  <c r="D160" i="1"/>
  <c r="G160" i="1" s="1"/>
  <c r="C160" i="1"/>
  <c r="H158" i="1"/>
  <c r="D158" i="1"/>
  <c r="G158" i="1" s="1"/>
  <c r="C158" i="1"/>
  <c r="D157" i="1"/>
  <c r="G157" i="1" s="1"/>
  <c r="C157" i="1"/>
  <c r="H156" i="1"/>
  <c r="D156" i="1"/>
  <c r="G156" i="1" s="1"/>
  <c r="C156" i="1"/>
  <c r="D155" i="1"/>
  <c r="G155" i="1" s="1"/>
  <c r="C155" i="1"/>
  <c r="H154" i="1"/>
  <c r="D154" i="1"/>
  <c r="G154" i="1" s="1"/>
  <c r="C154" i="1"/>
  <c r="D153" i="1"/>
  <c r="G153" i="1" s="1"/>
  <c r="C153" i="1"/>
  <c r="H152" i="1"/>
  <c r="D152" i="1"/>
  <c r="G152" i="1" s="1"/>
  <c r="C152" i="1"/>
  <c r="H151" i="1"/>
  <c r="D151" i="1"/>
  <c r="G151" i="1" s="1"/>
  <c r="C151" i="1"/>
  <c r="D150" i="1"/>
  <c r="C150" i="1"/>
  <c r="D149" i="1"/>
  <c r="C149"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D126" i="1"/>
  <c r="G126" i="1" s="1"/>
  <c r="C126" i="1"/>
  <c r="D125" i="1"/>
  <c r="G125" i="1" s="1"/>
  <c r="C125" i="1"/>
  <c r="D124" i="1"/>
  <c r="G124" i="1" s="1"/>
  <c r="C124" i="1"/>
  <c r="D123" i="1"/>
  <c r="G123" i="1" s="1"/>
  <c r="C123" i="1"/>
  <c r="D122" i="1"/>
  <c r="G122" i="1" s="1"/>
  <c r="C122" i="1"/>
  <c r="D121" i="1"/>
  <c r="G121" i="1" s="1"/>
  <c r="C121"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D84" i="1"/>
  <c r="C84" i="1"/>
  <c r="H84" i="1" s="1"/>
  <c r="H83" i="1"/>
  <c r="D83" i="1"/>
  <c r="G83" i="1" s="1"/>
  <c r="C83" i="1"/>
  <c r="H82" i="1"/>
  <c r="D82" i="1"/>
  <c r="G82" i="1" s="1"/>
  <c r="C82" i="1"/>
  <c r="H81" i="1"/>
  <c r="D81" i="1"/>
  <c r="G81" i="1" s="1"/>
  <c r="C81" i="1"/>
  <c r="H80" i="1"/>
  <c r="D80" i="1"/>
  <c r="G80" i="1" s="1"/>
  <c r="C80" i="1"/>
  <c r="D79" i="1"/>
  <c r="C79" i="1"/>
  <c r="H79" i="1" s="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G1263" i="1" l="1"/>
  <c r="G1265" i="1"/>
  <c r="G1566" i="1"/>
  <c r="H1551" i="1"/>
  <c r="H1520" i="1"/>
  <c r="G1242" i="1"/>
  <c r="E291" i="9"/>
  <c r="B291" i="9" s="1"/>
  <c r="G1240" i="1"/>
  <c r="G1244" i="1"/>
  <c r="G1163" i="1"/>
  <c r="G1230" i="1"/>
  <c r="E245" i="5"/>
  <c r="D1222" i="1" s="1"/>
  <c r="G1227" i="1"/>
  <c r="G1226" i="1"/>
  <c r="E282" i="9"/>
  <c r="B282" i="9" s="1"/>
  <c r="G1278" i="1"/>
  <c r="E288" i="9"/>
  <c r="B288" i="9" s="1"/>
  <c r="G1237" i="1"/>
  <c r="G1233" i="1"/>
  <c r="D1223" i="1"/>
  <c r="G1223" i="1" s="1"/>
  <c r="E281" i="9"/>
  <c r="B281" i="9" s="1"/>
  <c r="F246" i="5"/>
  <c r="G1166" i="1"/>
  <c r="G1154" i="1"/>
  <c r="G1156" i="1"/>
  <c r="G1155" i="1"/>
  <c r="G1142" i="1"/>
  <c r="E290" i="9"/>
  <c r="B290" i="9" s="1"/>
  <c r="G1138" i="1"/>
  <c r="G1137" i="1"/>
  <c r="F134" i="5"/>
  <c r="G1113" i="1"/>
  <c r="H1012" i="1"/>
  <c r="H1030" i="1"/>
  <c r="H1032" i="1"/>
  <c r="H1028" i="1"/>
  <c r="H1023" i="1"/>
  <c r="H1018" i="1"/>
  <c r="F35" i="5"/>
  <c r="F29" i="5"/>
  <c r="E12" i="5"/>
  <c r="D990" i="1" s="1"/>
  <c r="H1006" i="1"/>
  <c r="H1003" i="1"/>
  <c r="H999" i="1"/>
  <c r="H998" i="1"/>
  <c r="H997" i="1"/>
  <c r="F19" i="5"/>
  <c r="H996" i="1"/>
  <c r="H991" i="1"/>
  <c r="H995" i="1"/>
  <c r="H993" i="1"/>
  <c r="H987" i="1"/>
  <c r="H986" i="1"/>
  <c r="H1577" i="1"/>
  <c r="I30" i="3"/>
  <c r="D1453" i="1"/>
  <c r="E5" i="7"/>
  <c r="H30" i="3"/>
  <c r="C1453" i="1"/>
  <c r="H1456" i="1"/>
  <c r="G1456" i="1"/>
  <c r="D6" i="7"/>
  <c r="H1420" i="1"/>
  <c r="F115" i="6"/>
  <c r="G1510" i="1"/>
  <c r="G1507" i="1"/>
  <c r="G1502" i="1"/>
  <c r="G1499" i="1"/>
  <c r="H1500" i="1"/>
  <c r="G1491" i="1"/>
  <c r="H1492" i="1"/>
  <c r="G1481" i="1"/>
  <c r="H1481" i="1"/>
  <c r="H1483" i="1"/>
  <c r="G631" i="1"/>
  <c r="E38" i="9"/>
  <c r="B38" i="9" s="1"/>
  <c r="H669" i="1"/>
  <c r="E643" i="4"/>
  <c r="D637" i="1" s="1"/>
  <c r="H637" i="1" s="1"/>
  <c r="H379" i="1"/>
  <c r="H378" i="1"/>
  <c r="F378" i="4"/>
  <c r="H373" i="1"/>
  <c r="H371" i="1"/>
  <c r="H364" i="1"/>
  <c r="H367" i="1"/>
  <c r="H365" i="1"/>
  <c r="E363" i="4"/>
  <c r="D358" i="1" s="1"/>
  <c r="F402" i="4"/>
  <c r="H398" i="1"/>
  <c r="H397" i="1"/>
  <c r="H126" i="1"/>
  <c r="H146" i="1"/>
  <c r="H129" i="1"/>
  <c r="H131" i="1"/>
  <c r="H130" i="1"/>
  <c r="H125" i="1"/>
  <c r="H124" i="1"/>
  <c r="H123" i="1"/>
  <c r="F124" i="4"/>
  <c r="H121" i="1"/>
  <c r="H120" i="1"/>
  <c r="H122" i="1"/>
  <c r="H405" i="1"/>
  <c r="H288" i="1"/>
  <c r="H113" i="1"/>
  <c r="H108" i="1"/>
  <c r="F217" i="9"/>
  <c r="B217" i="9" s="1"/>
  <c r="E82" i="4"/>
  <c r="D78" i="1" s="1"/>
  <c r="H64" i="1"/>
  <c r="E30" i="9"/>
  <c r="B30" i="9" s="1"/>
  <c r="H65" i="1"/>
  <c r="H821" i="1"/>
  <c r="G1148" i="1"/>
  <c r="E68" i="5"/>
  <c r="G1151" i="1"/>
  <c r="H649" i="1"/>
  <c r="H641" i="1"/>
  <c r="H313" i="1"/>
  <c r="H312" i="1"/>
  <c r="H308" i="1"/>
  <c r="H307" i="1"/>
  <c r="H413" i="1"/>
  <c r="H289" i="1"/>
  <c r="H411" i="1"/>
  <c r="E273" i="9"/>
  <c r="B273" i="9" s="1"/>
  <c r="E644" i="4"/>
  <c r="D638" i="1" s="1"/>
  <c r="F417" i="4"/>
  <c r="H412" i="1"/>
  <c r="H265" i="1"/>
  <c r="H260" i="1"/>
  <c r="H262" i="1"/>
  <c r="H264" i="1"/>
  <c r="H266" i="1"/>
  <c r="H255" i="1"/>
  <c r="H184" i="1"/>
  <c r="H191" i="1"/>
  <c r="H188" i="1"/>
  <c r="H186" i="1"/>
  <c r="B223" i="9"/>
  <c r="F221" i="9"/>
  <c r="B221" i="9" s="1"/>
  <c r="H181" i="1"/>
  <c r="H180" i="1"/>
  <c r="H179" i="1"/>
  <c r="B219" i="9"/>
  <c r="H177" i="1"/>
  <c r="H175" i="1"/>
  <c r="H174" i="1"/>
  <c r="H173" i="1"/>
  <c r="H172" i="1"/>
  <c r="H170" i="1"/>
  <c r="H169" i="1"/>
  <c r="H168" i="1"/>
  <c r="H166" i="1"/>
  <c r="H165" i="1"/>
  <c r="H164" i="1"/>
  <c r="H163" i="1"/>
  <c r="H162" i="1"/>
  <c r="H161" i="1"/>
  <c r="E163" i="4"/>
  <c r="D159" i="1" s="1"/>
  <c r="H160" i="1"/>
  <c r="H155" i="1"/>
  <c r="F159" i="4"/>
  <c r="H157" i="1"/>
  <c r="E152" i="4"/>
  <c r="D148" i="1" s="1"/>
  <c r="H153" i="1"/>
  <c r="H150" i="1"/>
  <c r="H149" i="1"/>
  <c r="H1411" i="1"/>
  <c r="G364" i="1"/>
  <c r="G365" i="1"/>
  <c r="G150" i="1"/>
  <c r="G149" i="1"/>
  <c r="G84" i="1"/>
  <c r="G79" i="1"/>
  <c r="E286" i="9"/>
  <c r="B286" i="9" s="1"/>
  <c r="E285" i="9"/>
  <c r="B285" i="9" s="1"/>
  <c r="E302" i="9"/>
  <c r="B302" i="9" s="1"/>
  <c r="E32" i="9"/>
  <c r="B32" i="9" s="1"/>
  <c r="E27" i="9"/>
  <c r="B27" i="9" s="1"/>
  <c r="E33" i="9"/>
  <c r="B33" i="9" s="1"/>
  <c r="H1264" i="1"/>
  <c r="E293" i="9"/>
  <c r="B293" i="9" s="1"/>
  <c r="F215" i="9"/>
  <c r="E287" i="9"/>
  <c r="B287" i="9" s="1"/>
  <c r="E295" i="9"/>
  <c r="B295" i="9" s="1"/>
  <c r="H1242" i="1"/>
  <c r="H1232" i="1"/>
  <c r="H1224" i="1"/>
  <c r="H1223" i="1"/>
  <c r="H1216" i="1"/>
  <c r="F239" i="5"/>
  <c r="H1217" i="1"/>
  <c r="H1213" i="1"/>
  <c r="H1211" i="1"/>
  <c r="H1156" i="1"/>
  <c r="H1144" i="1"/>
  <c r="H1137" i="1"/>
  <c r="G1033" i="1"/>
  <c r="G1018" i="1"/>
  <c r="G1013" i="1"/>
  <c r="G1006" i="1"/>
  <c r="G997" i="1"/>
  <c r="D12" i="5"/>
  <c r="D7" i="5" s="1"/>
  <c r="G996" i="1"/>
  <c r="G993" i="1"/>
  <c r="G992" i="1"/>
  <c r="B215" i="9"/>
  <c r="E292" i="9"/>
  <c r="B292" i="9" s="1"/>
  <c r="E299" i="9"/>
  <c r="B299" i="9" s="1"/>
  <c r="H1480" i="1"/>
  <c r="H644" i="1"/>
  <c r="H648" i="1"/>
  <c r="H652" i="1"/>
  <c r="H656" i="1"/>
  <c r="H660" i="1"/>
  <c r="H664" i="1"/>
  <c r="H668" i="1"/>
  <c r="H672" i="1"/>
  <c r="H676" i="1"/>
  <c r="H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G613" i="1"/>
  <c r="G614" i="1"/>
  <c r="G615" i="1"/>
  <c r="G616" i="1"/>
  <c r="G617" i="1"/>
  <c r="G618" i="1"/>
  <c r="H642" i="1"/>
  <c r="H646" i="1"/>
  <c r="H650" i="1"/>
  <c r="H654" i="1"/>
  <c r="H658" i="1"/>
  <c r="H662" i="1"/>
  <c r="H666" i="1"/>
  <c r="H670" i="1"/>
  <c r="H674" i="1"/>
  <c r="H678"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H778" i="1"/>
  <c r="H782" i="1"/>
  <c r="H786" i="1"/>
  <c r="H790" i="1"/>
  <c r="H794" i="1"/>
  <c r="H798" i="1"/>
  <c r="H802" i="1"/>
  <c r="H806" i="1"/>
  <c r="H810" i="1"/>
  <c r="H814" i="1"/>
  <c r="H818" i="1"/>
  <c r="H822" i="1"/>
  <c r="H826" i="1"/>
  <c r="H830" i="1"/>
  <c r="H834" i="1"/>
  <c r="H838" i="1"/>
  <c r="H842" i="1"/>
  <c r="G779" i="1"/>
  <c r="G783" i="1"/>
  <c r="G787" i="1"/>
  <c r="G791" i="1"/>
  <c r="G795" i="1"/>
  <c r="G799" i="1"/>
  <c r="G803" i="1"/>
  <c r="G807" i="1"/>
  <c r="G811" i="1"/>
  <c r="G815" i="1"/>
  <c r="G819" i="1"/>
  <c r="G823" i="1"/>
  <c r="G827" i="1"/>
  <c r="G831" i="1"/>
  <c r="G835" i="1"/>
  <c r="G839"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1102" i="1"/>
  <c r="G1106" i="1"/>
  <c r="G1110" i="1"/>
  <c r="G1114" i="1"/>
  <c r="G1118" i="1"/>
  <c r="G1122" i="1"/>
  <c r="G1126" i="1"/>
  <c r="H1103" i="1"/>
  <c r="H1107" i="1"/>
  <c r="H1111" i="1"/>
  <c r="H1115" i="1"/>
  <c r="H1119" i="1"/>
  <c r="H1123" i="1"/>
  <c r="H1102" i="1"/>
  <c r="G1104" i="1"/>
  <c r="H1106" i="1"/>
  <c r="G1108" i="1"/>
  <c r="H1110" i="1"/>
  <c r="G1112" i="1"/>
  <c r="H1114" i="1"/>
  <c r="G1116" i="1"/>
  <c r="H1118" i="1"/>
  <c r="G1120" i="1"/>
  <c r="H1122" i="1"/>
  <c r="G1124" i="1"/>
  <c r="J1441" i="1"/>
  <c r="G1445" i="1"/>
  <c r="H1445" i="1"/>
  <c r="H1450" i="1"/>
  <c r="J1450" i="1"/>
  <c r="G1454" i="1"/>
  <c r="H1454" i="1"/>
  <c r="G1462" i="1"/>
  <c r="I1462" i="1" s="1"/>
  <c r="H1462" i="1"/>
  <c r="G1465" i="1"/>
  <c r="J1465" i="1"/>
  <c r="H1465" i="1"/>
  <c r="G1476" i="1"/>
  <c r="J1476" i="1"/>
  <c r="H1476" i="1"/>
  <c r="G1485" i="1"/>
  <c r="H1485" i="1"/>
  <c r="G1493" i="1"/>
  <c r="H1493" i="1"/>
  <c r="G1501" i="1"/>
  <c r="H1501" i="1"/>
  <c r="G1509" i="1"/>
  <c r="H1509" i="1"/>
  <c r="G1414" i="1"/>
  <c r="G1418" i="1"/>
  <c r="G1422" i="1"/>
  <c r="G1426" i="1"/>
  <c r="G1430" i="1"/>
  <c r="G1434" i="1"/>
  <c r="G1438" i="1"/>
  <c r="G1440" i="1"/>
  <c r="G1444" i="1"/>
  <c r="G1447" i="1"/>
  <c r="I1447" i="1" s="1"/>
  <c r="H1448" i="1"/>
  <c r="G1450" i="1"/>
  <c r="G1466" i="1"/>
  <c r="I1466" i="1" s="1"/>
  <c r="H1466" i="1"/>
  <c r="G1469" i="1"/>
  <c r="H1469" i="1"/>
  <c r="G1471" i="1"/>
  <c r="I1471" i="1" s="1"/>
  <c r="J1471" i="1"/>
  <c r="H1471" i="1"/>
  <c r="G1477" i="1"/>
  <c r="I1477" i="1" s="1"/>
  <c r="H1477" i="1"/>
  <c r="H1482" i="1"/>
  <c r="G1482" i="1"/>
  <c r="H1490" i="1"/>
  <c r="G1490" i="1"/>
  <c r="H1498" i="1"/>
  <c r="G1498" i="1"/>
  <c r="H1506" i="1"/>
  <c r="G1506" i="1"/>
  <c r="H1514" i="1"/>
  <c r="G1514" i="1"/>
  <c r="G1519" i="1"/>
  <c r="H1519" i="1"/>
  <c r="G1413" i="1"/>
  <c r="H1415" i="1"/>
  <c r="G1417" i="1"/>
  <c r="H1419" i="1"/>
  <c r="G1421" i="1"/>
  <c r="H1423" i="1"/>
  <c r="G1425" i="1"/>
  <c r="H1427" i="1"/>
  <c r="G1429" i="1"/>
  <c r="H1431" i="1"/>
  <c r="G1433" i="1"/>
  <c r="H1439" i="1"/>
  <c r="I1439" i="1" s="1"/>
  <c r="J1439" i="1"/>
  <c r="H1440" i="1"/>
  <c r="G1441" i="1"/>
  <c r="I1441" i="1" s="1"/>
  <c r="H1443" i="1"/>
  <c r="I1443" i="1" s="1"/>
  <c r="J1443" i="1"/>
  <c r="H1444" i="1"/>
  <c r="J1445" i="1"/>
  <c r="J1447" i="1"/>
  <c r="J1448" i="1"/>
  <c r="G1451" i="1"/>
  <c r="H1451" i="1"/>
  <c r="I1452" i="1"/>
  <c r="J1462" i="1"/>
  <c r="G1472" i="1"/>
  <c r="I1472" i="1" s="1"/>
  <c r="H1472" i="1"/>
  <c r="G1475" i="1"/>
  <c r="H1475" i="1"/>
  <c r="J1446" i="1"/>
  <c r="G1446" i="1"/>
  <c r="I1446" i="1" s="1"/>
  <c r="I1448" i="1"/>
  <c r="G1470" i="1"/>
  <c r="H1470" i="1"/>
  <c r="G1487" i="1"/>
  <c r="H1487" i="1"/>
  <c r="G1495" i="1"/>
  <c r="H1495" i="1"/>
  <c r="G1503" i="1"/>
  <c r="H1503" i="1"/>
  <c r="G1511" i="1"/>
  <c r="H1511" i="1"/>
  <c r="H1522" i="1"/>
  <c r="G1522" i="1"/>
  <c r="J1458" i="1"/>
  <c r="G1464" i="1"/>
  <c r="I1464" i="1" s="1"/>
  <c r="J1464" i="1"/>
  <c r="G1468" i="1"/>
  <c r="I1468" i="1" s="1"/>
  <c r="J1468" i="1"/>
  <c r="G1474" i="1"/>
  <c r="I1474" i="1" s="1"/>
  <c r="J1474" i="1"/>
  <c r="G1479" i="1"/>
  <c r="I1479" i="1" s="1"/>
  <c r="J1479" i="1"/>
  <c r="G1526" i="1"/>
  <c r="H1529" i="1"/>
  <c r="G1534" i="1"/>
  <c r="H1541" i="1"/>
  <c r="G1541" i="1"/>
  <c r="G1550" i="1"/>
  <c r="H1557" i="1"/>
  <c r="G1557" i="1"/>
  <c r="E50" i="4"/>
  <c r="D46" i="1" s="1"/>
  <c r="D311" i="4"/>
  <c r="F427" i="4"/>
  <c r="D421" i="4"/>
  <c r="G1455" i="1"/>
  <c r="J1455" i="1"/>
  <c r="G1459" i="1"/>
  <c r="J1459" i="1"/>
  <c r="I1463" i="1"/>
  <c r="I1467" i="1"/>
  <c r="I1473" i="1"/>
  <c r="I1478" i="1"/>
  <c r="H1545" i="1"/>
  <c r="G1545" i="1"/>
  <c r="H1561" i="1"/>
  <c r="G1561" i="1"/>
  <c r="H1567" i="1"/>
  <c r="G1567" i="1"/>
  <c r="H1575" i="1"/>
  <c r="G1575" i="1"/>
  <c r="F40" i="4"/>
  <c r="D7" i="4"/>
  <c r="F51" i="4"/>
  <c r="D50" i="4"/>
  <c r="D152" i="4"/>
  <c r="F153" i="4"/>
  <c r="F169" i="4"/>
  <c r="D163" i="4"/>
  <c r="E298" i="4"/>
  <c r="C1524" i="1"/>
  <c r="D43" i="8"/>
  <c r="H1549" i="1"/>
  <c r="G1549" i="1"/>
  <c r="G1565" i="1"/>
  <c r="H1565" i="1"/>
  <c r="G1573" i="1"/>
  <c r="H1573" i="1"/>
  <c r="F225" i="4"/>
  <c r="D224" i="4"/>
  <c r="H307" i="9"/>
  <c r="E307" i="9" s="1"/>
  <c r="B307" i="9" s="1"/>
  <c r="E176" i="5"/>
  <c r="F177" i="5"/>
  <c r="J1449" i="1"/>
  <c r="H1455" i="1"/>
  <c r="J1457" i="1"/>
  <c r="H1459" i="1"/>
  <c r="H1537" i="1"/>
  <c r="G1537" i="1"/>
  <c r="G1546" i="1"/>
  <c r="H1553" i="1"/>
  <c r="G1553" i="1"/>
  <c r="G1562" i="1"/>
  <c r="H1570" i="1"/>
  <c r="G1570" i="1"/>
  <c r="G1578" i="1"/>
  <c r="F83" i="4"/>
  <c r="D82" i="4"/>
  <c r="F253" i="4"/>
  <c r="D252" i="4"/>
  <c r="F264" i="4"/>
  <c r="D263" i="4"/>
  <c r="D363" i="4"/>
  <c r="D484" i="4"/>
  <c r="E141" i="6"/>
  <c r="F45" i="4"/>
  <c r="F54" i="4"/>
  <c r="D106" i="4"/>
  <c r="F125" i="4"/>
  <c r="F134" i="4"/>
  <c r="D215" i="4"/>
  <c r="F228" i="4"/>
  <c r="E263" i="4"/>
  <c r="D259" i="1" s="1"/>
  <c r="D299" i="4"/>
  <c r="D351" i="4"/>
  <c r="F416" i="4"/>
  <c r="D472" i="4"/>
  <c r="E529" i="4"/>
  <c r="D644" i="4"/>
  <c r="F8" i="5"/>
  <c r="F79" i="5"/>
  <c r="F149" i="5"/>
  <c r="F180" i="5"/>
  <c r="F190" i="5"/>
  <c r="D206" i="5"/>
  <c r="E238" i="5"/>
  <c r="D245" i="5"/>
  <c r="E35" i="6"/>
  <c r="D89" i="6"/>
  <c r="D114" i="6"/>
  <c r="D515" i="4"/>
  <c r="D529" i="4"/>
  <c r="F581" i="4"/>
  <c r="E593" i="4"/>
  <c r="D587" i="1" s="1"/>
  <c r="F13" i="5"/>
  <c r="D69" i="5"/>
  <c r="D118" i="5"/>
  <c r="F135" i="5"/>
  <c r="D237" i="5"/>
  <c r="D35" i="6"/>
  <c r="D42" i="8"/>
  <c r="F188" i="4"/>
  <c r="F244" i="4"/>
  <c r="F383" i="4"/>
  <c r="E459" i="4"/>
  <c r="D453" i="1" s="1"/>
  <c r="D625" i="4"/>
  <c r="F146" i="5"/>
  <c r="E309" i="9"/>
  <c r="B309" i="9" s="1"/>
  <c r="D5"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I10" i="9"/>
  <c r="E289" i="9"/>
  <c r="B289" i="9" s="1"/>
  <c r="B155" i="9"/>
  <c r="B275" i="9"/>
  <c r="E41" i="9"/>
  <c r="B41" i="9" s="1"/>
  <c r="B47" i="9"/>
  <c r="E57" i="9"/>
  <c r="B57" i="9" s="1"/>
  <c r="B63" i="9"/>
  <c r="E73" i="9"/>
  <c r="B73" i="9" s="1"/>
  <c r="B79" i="9"/>
  <c r="E89" i="9"/>
  <c r="B89" i="9" s="1"/>
  <c r="B95" i="9"/>
  <c r="E105" i="9"/>
  <c r="B105" i="9" s="1"/>
  <c r="B111" i="9"/>
  <c r="E121" i="9"/>
  <c r="B121" i="9" s="1"/>
  <c r="B127" i="9"/>
  <c r="E137" i="9"/>
  <c r="B137" i="9" s="1"/>
  <c r="B147" i="9"/>
  <c r="E37" i="9"/>
  <c r="B37" i="9" s="1"/>
  <c r="B43" i="9"/>
  <c r="E53" i="9"/>
  <c r="B53" i="9" s="1"/>
  <c r="B59" i="9"/>
  <c r="E69" i="9"/>
  <c r="B69" i="9" s="1"/>
  <c r="B75" i="9"/>
  <c r="E85" i="9"/>
  <c r="B85" i="9" s="1"/>
  <c r="B91" i="9"/>
  <c r="E101" i="9"/>
  <c r="B101" i="9" s="1"/>
  <c r="B107" i="9"/>
  <c r="E117" i="9"/>
  <c r="B117" i="9" s="1"/>
  <c r="B123" i="9"/>
  <c r="E133" i="9"/>
  <c r="B133" i="9" s="1"/>
  <c r="B139" i="9"/>
  <c r="H165" i="9"/>
  <c r="F220" i="9"/>
  <c r="B220" i="9" s="1"/>
  <c r="B230" i="9"/>
  <c r="B250" i="9"/>
  <c r="B224" i="9"/>
  <c r="B242" i="9"/>
  <c r="B218" i="9"/>
  <c r="B228" i="9"/>
  <c r="H19" i="9" l="1"/>
  <c r="E19" i="9" s="1"/>
  <c r="B19" i="9" s="1"/>
  <c r="E7" i="5"/>
  <c r="F7" i="5" s="1"/>
  <c r="I1456" i="1"/>
  <c r="I29" i="3"/>
  <c r="D1436" i="1"/>
  <c r="G1453" i="1"/>
  <c r="H1453" i="1"/>
  <c r="I1451" i="1"/>
  <c r="D5" i="7"/>
  <c r="C1437" i="1"/>
  <c r="I1450" i="1"/>
  <c r="G312" i="9"/>
  <c r="E312" i="9" s="1"/>
  <c r="G637" i="1"/>
  <c r="E350" i="4"/>
  <c r="E407" i="4" s="1"/>
  <c r="D402" i="1" s="1"/>
  <c r="E6" i="4"/>
  <c r="I16" i="3" s="1"/>
  <c r="I21" i="3"/>
  <c r="D1046" i="1"/>
  <c r="F213" i="9"/>
  <c r="B213" i="9" s="1"/>
  <c r="F12" i="5"/>
  <c r="C990" i="1"/>
  <c r="E165" i="9"/>
  <c r="B165" i="9" s="1"/>
  <c r="G317" i="9"/>
  <c r="E317" i="9" s="1"/>
  <c r="H24" i="3"/>
  <c r="D141" i="6"/>
  <c r="F5" i="6"/>
  <c r="C1299" i="1"/>
  <c r="H20" i="3"/>
  <c r="C985" i="1"/>
  <c r="H25" i="3"/>
  <c r="F35" i="6"/>
  <c r="C1329" i="1"/>
  <c r="D68" i="5"/>
  <c r="F69" i="5"/>
  <c r="C1047" i="1"/>
  <c r="H27" i="3"/>
  <c r="F114" i="6"/>
  <c r="C1408" i="1"/>
  <c r="E237" i="5"/>
  <c r="E175" i="5" s="1"/>
  <c r="D1152" i="1" s="1"/>
  <c r="D1215" i="1"/>
  <c r="E528" i="4"/>
  <c r="D523" i="1"/>
  <c r="F299" i="4"/>
  <c r="D298" i="4"/>
  <c r="C294" i="1"/>
  <c r="F363" i="4"/>
  <c r="C358" i="1"/>
  <c r="F238" i="5"/>
  <c r="F224" i="4"/>
  <c r="C220" i="1"/>
  <c r="I35" i="3"/>
  <c r="C1518" i="1"/>
  <c r="I1459" i="1"/>
  <c r="I1444" i="1"/>
  <c r="F625" i="4"/>
  <c r="C619" i="1"/>
  <c r="H23" i="3"/>
  <c r="C1214" i="1"/>
  <c r="D528" i="4"/>
  <c r="F529" i="4"/>
  <c r="C523" i="1"/>
  <c r="F89" i="6"/>
  <c r="C1383" i="1"/>
  <c r="G310" i="9"/>
  <c r="E310" i="9" s="1"/>
  <c r="B310" i="9" s="1"/>
  <c r="F206" i="5"/>
  <c r="D176" i="5"/>
  <c r="C1183" i="1"/>
  <c r="F472" i="4"/>
  <c r="C466" i="1"/>
  <c r="I28" i="3"/>
  <c r="D1435" i="1"/>
  <c r="F263" i="4"/>
  <c r="C259" i="1"/>
  <c r="F82" i="4"/>
  <c r="C78" i="1"/>
  <c r="G1524" i="1"/>
  <c r="H1524" i="1"/>
  <c r="F7" i="4"/>
  <c r="D6" i="4"/>
  <c r="C3" i="1"/>
  <c r="E151" i="4"/>
  <c r="I1440" i="1"/>
  <c r="G453" i="1"/>
  <c r="H453" i="1"/>
  <c r="K1450" i="9"/>
  <c r="G313" i="9"/>
  <c r="E313" i="9" s="1"/>
  <c r="B313" i="9" s="1"/>
  <c r="I34" i="3"/>
  <c r="C1517" i="1"/>
  <c r="F515" i="4"/>
  <c r="C509" i="1"/>
  <c r="I25" i="3"/>
  <c r="D1329" i="1"/>
  <c r="F106" i="4"/>
  <c r="C102" i="1"/>
  <c r="F484" i="4"/>
  <c r="C478" i="1"/>
  <c r="I22" i="3"/>
  <c r="D1153" i="1"/>
  <c r="D293" i="1"/>
  <c r="H21" i="9"/>
  <c r="G21" i="9"/>
  <c r="E21" i="9" s="1"/>
  <c r="F152" i="4"/>
  <c r="D151" i="4"/>
  <c r="C148" i="1"/>
  <c r="I1455" i="1"/>
  <c r="F311" i="4"/>
  <c r="C306" i="1"/>
  <c r="I1465" i="1"/>
  <c r="B192" i="9"/>
  <c r="F118" i="5"/>
  <c r="C1096" i="1"/>
  <c r="H587" i="1"/>
  <c r="G587" i="1"/>
  <c r="F245" i="5"/>
  <c r="C1222" i="1"/>
  <c r="F644" i="4"/>
  <c r="C638" i="1"/>
  <c r="D350" i="4"/>
  <c r="F351" i="4"/>
  <c r="C346" i="1"/>
  <c r="F215" i="4"/>
  <c r="C211" i="1"/>
  <c r="E420" i="4"/>
  <c r="F252" i="4"/>
  <c r="C248" i="1"/>
  <c r="F163" i="4"/>
  <c r="C159" i="1"/>
  <c r="F50" i="4"/>
  <c r="C46" i="1"/>
  <c r="D420" i="4"/>
  <c r="F421" i="4"/>
  <c r="C415" i="1"/>
  <c r="I1476" i="1"/>
  <c r="F237" i="5" l="1"/>
  <c r="E6" i="5"/>
  <c r="D984" i="1" s="1"/>
  <c r="I20" i="3"/>
  <c r="D985" i="1"/>
  <c r="H985" i="1" s="1"/>
  <c r="H1437" i="1"/>
  <c r="G1437" i="1"/>
  <c r="C1436" i="1"/>
  <c r="G315" i="9"/>
  <c r="E315" i="9" s="1"/>
  <c r="H29" i="3"/>
  <c r="E311" i="9"/>
  <c r="B312" i="9"/>
  <c r="E408" i="4"/>
  <c r="D403" i="1" s="1"/>
  <c r="D345" i="1"/>
  <c r="E412" i="4"/>
  <c r="D407" i="1" s="1"/>
  <c r="D2" i="1"/>
  <c r="H990" i="1"/>
  <c r="G990" i="1"/>
  <c r="H17" i="3"/>
  <c r="F151" i="4"/>
  <c r="D289" i="4"/>
  <c r="D290" i="4" s="1"/>
  <c r="C147" i="1"/>
  <c r="G1517" i="1"/>
  <c r="H1517" i="1"/>
  <c r="H11" i="3"/>
  <c r="H22" i="3"/>
  <c r="F176" i="5"/>
  <c r="D175" i="5"/>
  <c r="C1153" i="1"/>
  <c r="G358" i="1"/>
  <c r="H358" i="1"/>
  <c r="G294" i="1"/>
  <c r="H294" i="1"/>
  <c r="E636" i="4"/>
  <c r="D630" i="1" s="1"/>
  <c r="D522" i="1"/>
  <c r="H21" i="3"/>
  <c r="F68" i="5"/>
  <c r="C1046" i="1"/>
  <c r="G1299" i="1"/>
  <c r="H1299" i="1"/>
  <c r="E316" i="9"/>
  <c r="B317" i="9"/>
  <c r="H638" i="1"/>
  <c r="G638" i="1"/>
  <c r="G306" i="1"/>
  <c r="H306" i="1"/>
  <c r="G415" i="1"/>
  <c r="H415" i="1"/>
  <c r="G346" i="1"/>
  <c r="H346" i="1"/>
  <c r="G478" i="1"/>
  <c r="H478" i="1"/>
  <c r="G259" i="1"/>
  <c r="H259" i="1"/>
  <c r="H466" i="1"/>
  <c r="G466" i="1"/>
  <c r="G523" i="1"/>
  <c r="H523" i="1"/>
  <c r="G220" i="1"/>
  <c r="H220" i="1"/>
  <c r="D407" i="4"/>
  <c r="F298" i="4"/>
  <c r="C293" i="1"/>
  <c r="H1215" i="1"/>
  <c r="G1215" i="1"/>
  <c r="G1329" i="1"/>
  <c r="H1329" i="1"/>
  <c r="H248" i="1"/>
  <c r="G248" i="1"/>
  <c r="G1222" i="1"/>
  <c r="H1222" i="1"/>
  <c r="H1096" i="1"/>
  <c r="G1096" i="1"/>
  <c r="B21" i="9"/>
  <c r="G3" i="1"/>
  <c r="H3" i="1"/>
  <c r="I23" i="3"/>
  <c r="D1214" i="1"/>
  <c r="H1214" i="1" s="1"/>
  <c r="H1047" i="1"/>
  <c r="G1047" i="1"/>
  <c r="H28" i="3"/>
  <c r="F141" i="6"/>
  <c r="C1435" i="1"/>
  <c r="G46" i="1"/>
  <c r="H46" i="1"/>
  <c r="H159" i="1"/>
  <c r="G159" i="1"/>
  <c r="E635" i="4"/>
  <c r="D629" i="1" s="1"/>
  <c r="D414" i="1"/>
  <c r="F420" i="4"/>
  <c r="D635" i="4"/>
  <c r="C414" i="1"/>
  <c r="G211" i="1"/>
  <c r="H211" i="1"/>
  <c r="F350" i="4"/>
  <c r="D408" i="4"/>
  <c r="C345" i="1"/>
  <c r="G148" i="1"/>
  <c r="H148" i="1"/>
  <c r="H102" i="1"/>
  <c r="G102" i="1"/>
  <c r="G509" i="1"/>
  <c r="H509" i="1"/>
  <c r="E289" i="4"/>
  <c r="I17" i="3"/>
  <c r="D147" i="1"/>
  <c r="F6" i="4"/>
  <c r="H16" i="3"/>
  <c r="D412" i="4"/>
  <c r="C2" i="1"/>
  <c r="G78" i="1"/>
  <c r="H78" i="1"/>
  <c r="G1183" i="1"/>
  <c r="H1183" i="1"/>
  <c r="H1383" i="1"/>
  <c r="G1383" i="1"/>
  <c r="D636" i="4"/>
  <c r="F528" i="4"/>
  <c r="C522" i="1"/>
  <c r="H619" i="1"/>
  <c r="G619" i="1"/>
  <c r="H1518" i="1"/>
  <c r="G1518" i="1"/>
  <c r="H1408" i="1"/>
  <c r="G1408" i="1"/>
  <c r="D6" i="5"/>
  <c r="H278" i="9" l="1"/>
  <c r="G985" i="1"/>
  <c r="B315" i="9"/>
  <c r="E314" i="9"/>
  <c r="I10" i="3" s="1"/>
  <c r="H1436" i="1"/>
  <c r="G1436" i="1"/>
  <c r="E639" i="4"/>
  <c r="F635" i="4"/>
  <c r="C629" i="1"/>
  <c r="H1435" i="1"/>
  <c r="G1435" i="1"/>
  <c r="F407" i="4"/>
  <c r="C402" i="1"/>
  <c r="G1214" i="1"/>
  <c r="G147" i="1"/>
  <c r="H147" i="1"/>
  <c r="C286" i="1"/>
  <c r="D639" i="4"/>
  <c r="F412" i="4"/>
  <c r="C407" i="1"/>
  <c r="G1153" i="1"/>
  <c r="H1153" i="1"/>
  <c r="N3" i="9"/>
  <c r="I11" i="3"/>
  <c r="D413" i="4"/>
  <c r="F289" i="4"/>
  <c r="D291" i="4"/>
  <c r="C285" i="1"/>
  <c r="G284" i="9"/>
  <c r="E284" i="9" s="1"/>
  <c r="B284" i="9" s="1"/>
  <c r="G278" i="9"/>
  <c r="F6" i="5"/>
  <c r="C984" i="1"/>
  <c r="F636" i="4"/>
  <c r="C630" i="1"/>
  <c r="G522" i="1"/>
  <c r="H522" i="1"/>
  <c r="G345" i="1"/>
  <c r="H345" i="1"/>
  <c r="G293" i="1"/>
  <c r="H293" i="1"/>
  <c r="H1046" i="1"/>
  <c r="G1046" i="1"/>
  <c r="F175" i="5"/>
  <c r="C1152" i="1"/>
  <c r="G2" i="1"/>
  <c r="H2" i="1"/>
  <c r="E413" i="4"/>
  <c r="E291" i="4"/>
  <c r="D287" i="1" s="1"/>
  <c r="D285" i="1"/>
  <c r="E290" i="4"/>
  <c r="D286" i="1" s="1"/>
  <c r="F408" i="4"/>
  <c r="C403" i="1"/>
  <c r="G414" i="1"/>
  <c r="H414" i="1"/>
  <c r="D633" i="1"/>
  <c r="H9" i="3"/>
  <c r="E278" i="9" l="1"/>
  <c r="E277" i="9" s="1"/>
  <c r="E415" i="4"/>
  <c r="D410" i="1" s="1"/>
  <c r="E640" i="4"/>
  <c r="D408" i="1"/>
  <c r="E414" i="4"/>
  <c r="D409" i="1" s="1"/>
  <c r="G1152" i="1"/>
  <c r="H1152" i="1"/>
  <c r="H8" i="3"/>
  <c r="H984" i="1"/>
  <c r="G984" i="1"/>
  <c r="G285" i="1"/>
  <c r="H285" i="1"/>
  <c r="G407" i="1"/>
  <c r="H407" i="1"/>
  <c r="H286" i="1"/>
  <c r="G286" i="1"/>
  <c r="F291" i="4"/>
  <c r="C287" i="1"/>
  <c r="F290" i="4"/>
  <c r="G402" i="1"/>
  <c r="H402" i="1"/>
  <c r="H629" i="1"/>
  <c r="G629" i="1"/>
  <c r="K3" i="9"/>
  <c r="I9" i="3"/>
  <c r="G630" i="1"/>
  <c r="H630" i="1"/>
  <c r="F639" i="4"/>
  <c r="C633" i="1"/>
  <c r="G403" i="1"/>
  <c r="H403" i="1"/>
  <c r="F413" i="4"/>
  <c r="D415" i="4"/>
  <c r="D640" i="4"/>
  <c r="C408" i="1"/>
  <c r="D414" i="4"/>
  <c r="B278" i="9" l="1"/>
  <c r="D642" i="4"/>
  <c r="F640" i="4"/>
  <c r="C634" i="1"/>
  <c r="M3" i="9"/>
  <c r="I8" i="3"/>
  <c r="F415" i="4"/>
  <c r="C410" i="1"/>
  <c r="F414" i="4"/>
  <c r="C409" i="1"/>
  <c r="D641" i="4"/>
  <c r="E642" i="4"/>
  <c r="D634" i="1"/>
  <c r="E641" i="4"/>
  <c r="H633" i="1"/>
  <c r="G633" i="1"/>
  <c r="G408" i="1"/>
  <c r="H408" i="1"/>
  <c r="G287" i="1"/>
  <c r="H287" i="1"/>
  <c r="H634" i="1" l="1"/>
  <c r="G634" i="1"/>
  <c r="E646" i="4"/>
  <c r="D636" i="1"/>
  <c r="G410" i="1"/>
  <c r="H410" i="1"/>
  <c r="D645" i="4"/>
  <c r="F641" i="4"/>
  <c r="C635" i="1"/>
  <c r="G276" i="9"/>
  <c r="E276" i="9" s="1"/>
  <c r="B276" i="9" s="1"/>
  <c r="E645" i="4"/>
  <c r="D635" i="1"/>
  <c r="G409" i="1"/>
  <c r="H409" i="1"/>
  <c r="D646" i="4"/>
  <c r="F642" i="4"/>
  <c r="C636" i="1"/>
  <c r="H19" i="3" l="1"/>
  <c r="F646" i="4"/>
  <c r="C640" i="1"/>
  <c r="H18" i="3"/>
  <c r="F645" i="4"/>
  <c r="C639" i="1"/>
  <c r="I19" i="3"/>
  <c r="D640" i="1"/>
  <c r="I18" i="3"/>
  <c r="D639" i="1"/>
  <c r="G636" i="1"/>
  <c r="H636" i="1"/>
  <c r="H635" i="1"/>
  <c r="G635" i="1"/>
  <c r="H7" i="3"/>
  <c r="J3" i="9" l="1"/>
  <c r="G640" i="1"/>
  <c r="H640" i="1"/>
  <c r="H639" i="1"/>
  <c r="G639" i="1"/>
  <c r="G274" i="9" l="1"/>
  <c r="M272" i="9"/>
  <c r="L272" i="9"/>
  <c r="H274" i="9"/>
  <c r="G18" i="9"/>
  <c r="H18" i="9"/>
  <c r="I6" i="9"/>
  <c r="K12" i="9"/>
  <c r="G17" i="9"/>
  <c r="I7" i="9"/>
  <c r="K13" i="9"/>
  <c r="K10" i="9"/>
  <c r="M16" i="9"/>
  <c r="I17" i="9"/>
  <c r="K7" i="9"/>
  <c r="J12" i="9"/>
  <c r="M15" i="9"/>
  <c r="H15" i="9"/>
  <c r="K11" i="9"/>
  <c r="J17" i="9"/>
  <c r="K8" i="9"/>
  <c r="J13" i="9"/>
  <c r="K9" i="9"/>
  <c r="L16" i="9"/>
  <c r="K6" i="9"/>
  <c r="J11" i="9"/>
  <c r="G16" i="9"/>
  <c r="J8" i="9"/>
  <c r="I13" i="9"/>
  <c r="J9" i="9"/>
  <c r="L15" i="9"/>
  <c r="K5" i="9"/>
  <c r="H17" i="9"/>
  <c r="J7" i="9"/>
  <c r="I12" i="9"/>
  <c r="I9" i="9"/>
  <c r="J10" i="9"/>
  <c r="I5" i="9"/>
  <c r="J5" i="9"/>
  <c r="H16" i="9"/>
  <c r="J6" i="9"/>
  <c r="I11" i="9"/>
  <c r="I8" i="9"/>
  <c r="G15" i="9"/>
  <c r="E15" i="9" l="1"/>
  <c r="F16" i="9"/>
  <c r="F272" i="9"/>
  <c r="B272" i="9" s="1"/>
  <c r="F15" i="9"/>
  <c r="E16" i="9"/>
  <c r="E12" i="9"/>
  <c r="B12" i="9" s="1"/>
  <c r="E8" i="9"/>
  <c r="B8" i="9" s="1"/>
  <c r="E10" i="9"/>
  <c r="B10" i="9" s="1"/>
  <c r="E5" i="9"/>
  <c r="E9" i="9"/>
  <c r="B9" i="9" s="1"/>
  <c r="E6" i="9"/>
  <c r="B6" i="9" s="1"/>
  <c r="F20" i="9"/>
  <c r="E7" i="9"/>
  <c r="B7" i="9" s="1"/>
  <c r="E11" i="9"/>
  <c r="B11" i="9" s="1"/>
  <c r="E13" i="9"/>
  <c r="B13" i="9" s="1"/>
  <c r="E17" i="9"/>
  <c r="B17" i="9" s="1"/>
  <c r="E18" i="9"/>
  <c r="B18" i="9" s="1"/>
  <c r="E274" i="9"/>
  <c r="B15" i="9" l="1"/>
  <c r="B16" i="9"/>
  <c r="F14" i="9"/>
  <c r="F3" i="9" s="1"/>
  <c r="B274" i="9"/>
  <c r="E20" i="9"/>
  <c r="I7" i="3"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<sst xmlns="http://schemas.openxmlformats.org/spreadsheetml/2006/main" count="4369" uniqueCount="3421">
  <si>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</si>
  <si>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</si>
  <si>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</si>
  <si>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</si>
  <si>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</si>
  <si>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</si>
  <si>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</si>
  <si>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</si>
  <si>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</si>
  <si>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</si>
  <si>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</si>
  <si>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</si>
  <si>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</si>
  <si>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</si>
  <si>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</si>
  <si>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</si>
  <si>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</si>
  <si>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</si>
  <si>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</si>
  <si>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</si>
  <si>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</si>
  <si>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</si>
  <si>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</si>
  <si>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</si>
  <si>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</si>
  <si>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</si>
  <si>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</si>
  <si>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</si>
  <si>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</si>
  <si>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</si>
  <si>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</si>
  <si>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LJUDEVITA MODECA KRIŽEVCI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</si>
  <si>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</si>
  <si>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</si>
  <si>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</si>
  <si>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</si>
  <si>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</si>
  <si>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</si>
  <si>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</si>
  <si>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</si>
  <si>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</si>
  <si>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</si>
  <si>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</si>
  <si>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</si>
  <si>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</si>
  <si>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</si>
  <si>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</si>
  <si>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</si>
  <si>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</si>
  <si>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8570 - OSNOVNA ŠKOLA LJUDEVITA MODECA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</si>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</sst>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2804192.91</v>
      </c>
      <c r="D2" s="6">
        <f>'PR-RAS'!E6</f>
        <v>3147175.8</v>
      </c>
      <c r="E2" s="6">
        <v>0</v>
      </c>
      <c r="F2" s="6">
        <v>0</v>
      </c>
      <c r="G2" s="7">
        <f t="shared" ref="G2:G264" si="0">(B2/1000)*(C2*1+D2*2)</f>
        <v>9098.5445099999997</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2099356.71</v>
      </c>
      <c r="D46" s="1">
        <f>'PR-RAS'!E50</f>
        <v>2243447.2000000002</v>
      </c>
      <c r="E46" s="1">
        <v>0</v>
      </c>
      <c r="F46" s="1">
        <v>0</v>
      </c>
      <c r="G46" s="2">
        <f t="shared" si="0"/>
        <v>296381.29995000002</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40231.42</v>
      </c>
      <c r="D50" s="1">
        <f>'PR-RAS'!E54</f>
        <v>0</v>
      </c>
      <c r="E50" s="1">
        <v>0</v>
      </c>
      <c r="F50" s="1">
        <v>0</v>
      </c>
      <c r="G50" s="2">
        <f t="shared" si="0"/>
        <v>1971.3395800000001</v>
      </c>
      <c r="H50" s="2">
        <f t="shared" si="1"/>
        <v>0.41999999999825377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32601.919999999998</v>
      </c>
      <c r="D53" s="1">
        <f>'PR-RAS'!E57</f>
        <v>0</v>
      </c>
      <c r="E53" s="1">
        <v>0</v>
      </c>
      <c r="F53" s="1">
        <v>0</v>
      </c>
      <c r="G53" s="2">
        <f t="shared" si="0"/>
        <v>1695.2998399999999</v>
      </c>
      <c r="H53" s="2">
        <f t="shared" si="1"/>
        <v>8.000000000174623E-2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7629.5</v>
      </c>
      <c r="D54" s="1">
        <f>'PR-RAS'!E58</f>
        <v>0</v>
      </c>
      <c r="E54" s="1">
        <v>0</v>
      </c>
      <c r="F54" s="1">
        <v>0</v>
      </c>
      <c r="G54" s="2">
        <f t="shared" si="0"/>
        <v>404.36349999999999</v>
      </c>
      <c r="H54" s="2">
        <f t="shared" si="1"/>
        <v>0.5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1954450.9200000002</v>
      </c>
      <c r="D64" s="1">
        <f>'PR-RAS'!E68</f>
        <v>2243447.2000000002</v>
      </c>
      <c r="E64" s="1">
        <v>0</v>
      </c>
      <c r="F64" s="1">
        <v>0</v>
      </c>
      <c r="G64" s="2">
        <f t="shared" si="0"/>
        <v>405804.75516</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1947129.33</v>
      </c>
      <c r="D65" s="1">
        <f>'PR-RAS'!E69</f>
        <v>2233255.9500000002</v>
      </c>
      <c r="E65" s="1">
        <v>0</v>
      </c>
      <c r="F65" s="1">
        <v>0</v>
      </c>
      <c r="G65" s="2">
        <f t="shared" si="0"/>
        <v>410473.03872000001</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7321.59</v>
      </c>
      <c r="D66" s="1">
        <f>'PR-RAS'!E70</f>
        <v>10191.25</v>
      </c>
      <c r="E66" s="1">
        <v>0</v>
      </c>
      <c r="F66" s="1">
        <v>0</v>
      </c>
      <c r="G66" s="2">
        <f t="shared" si="0"/>
        <v>1800.76585</v>
      </c>
      <c r="H66" s="2">
        <f t="shared" si="1"/>
        <v>0.65999999999985448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104674.37</v>
      </c>
      <c r="D73" s="1">
        <f>'PR-RAS'!E77</f>
        <v>0</v>
      </c>
      <c r="E73" s="1">
        <v>0</v>
      </c>
      <c r="F73" s="1">
        <v>0</v>
      </c>
      <c r="G73" s="2">
        <f t="shared" si="0"/>
        <v>7536.5546399999994</v>
      </c>
      <c r="H73" s="2">
        <f t="shared" si="1"/>
        <v>0.36999999999534339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15378.48</v>
      </c>
      <c r="D74" s="1">
        <f>'PR-RAS'!E78</f>
        <v>0</v>
      </c>
      <c r="E74" s="1">
        <v>0</v>
      </c>
      <c r="F74" s="1">
        <v>0</v>
      </c>
      <c r="G74" s="2">
        <f t="shared" si="0"/>
        <v>1122.6290399999998</v>
      </c>
      <c r="H74" s="2">
        <f t="shared" si="1"/>
        <v>0.47999999999956344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89295.89</v>
      </c>
      <c r="D76" s="1">
        <f>'PR-RAS'!E80</f>
        <v>0</v>
      </c>
      <c r="E76" s="1">
        <v>0</v>
      </c>
      <c r="F76" s="1">
        <v>0</v>
      </c>
      <c r="G76" s="2">
        <f t="shared" si="0"/>
        <v>6697.19175</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1264.8800000000001</v>
      </c>
      <c r="D78" s="1">
        <f>'PR-RAS'!E82</f>
        <v>2568.8000000000002</v>
      </c>
      <c r="E78" s="1">
        <v>0</v>
      </c>
      <c r="F78" s="1">
        <v>0</v>
      </c>
      <c r="G78" s="2">
        <f t="shared" si="0"/>
        <v>492.99096000000003</v>
      </c>
      <c r="H78" s="2">
        <f t="shared" si="1"/>
        <v>0.31999999999970896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1264.8800000000001</v>
      </c>
      <c r="D79" s="1">
        <f>'PR-RAS'!E83</f>
        <v>2568.8000000000002</v>
      </c>
      <c r="E79" s="1">
        <v>0</v>
      </c>
      <c r="F79" s="1">
        <v>0</v>
      </c>
      <c r="G79" s="2">
        <f t="shared" si="0"/>
        <v>499.39344000000006</v>
      </c>
      <c r="H79" s="2">
        <f t="shared" si="1"/>
        <v>0.31999999999970896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1264.8800000000001</v>
      </c>
      <c r="D84" s="1">
        <f>'PR-RAS'!E88</f>
        <v>2568.8000000000002</v>
      </c>
      <c r="E84" s="1">
        <v>0</v>
      </c>
      <c r="F84" s="1">
        <v>0</v>
      </c>
      <c r="G84" s="2">
        <f t="shared" si="0"/>
        <v>531.40584000000001</v>
      </c>
      <c r="H84" s="2">
        <f t="shared" si="1"/>
        <v>0.31999999999970896</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42588.63</v>
      </c>
      <c r="D102" s="1">
        <f>'PR-RAS'!E106</f>
        <v>16221.44</v>
      </c>
      <c r="E102" s="1">
        <v>0</v>
      </c>
      <c r="F102" s="1">
        <v>0</v>
      </c>
      <c r="G102" s="2">
        <f t="shared" si="0"/>
        <v>7578.1825099999996</v>
      </c>
      <c r="H102" s="2">
        <f t="shared" si="1"/>
        <v>0.81000000000312866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42588.63</v>
      </c>
      <c r="D108" s="1">
        <f>'PR-RAS'!E112</f>
        <v>16221.44</v>
      </c>
      <c r="E108" s="1">
        <v>0</v>
      </c>
      <c r="F108" s="1">
        <v>0</v>
      </c>
      <c r="G108" s="2">
        <f t="shared" si="0"/>
        <v>8028.3715699999993</v>
      </c>
      <c r="H108" s="2">
        <f t="shared" si="1"/>
        <v>0.81000000000312866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42588.63</v>
      </c>
      <c r="D113" s="1">
        <f>'PR-RAS'!E117</f>
        <v>16221.44</v>
      </c>
      <c r="E113" s="1">
        <v>0</v>
      </c>
      <c r="F113" s="1">
        <v>0</v>
      </c>
      <c r="G113" s="2">
        <f t="shared" si="0"/>
        <v>8403.5291199999992</v>
      </c>
      <c r="H113" s="2">
        <f t="shared" si="1"/>
        <v>0.81000000000312866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28687.22</v>
      </c>
      <c r="D120" s="1">
        <f>'PR-RAS'!E124</f>
        <v>32824.19</v>
      </c>
      <c r="E120" s="1">
        <v>0</v>
      </c>
      <c r="F120" s="1">
        <v>0</v>
      </c>
      <c r="G120" s="2">
        <f t="shared" si="0"/>
        <v>11225.936400000001</v>
      </c>
      <c r="H120" s="2">
        <f t="shared" si="1"/>
        <v>0.41000000000349246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21511.34</v>
      </c>
      <c r="D121" s="1">
        <f>'PR-RAS'!E125</f>
        <v>27491.8</v>
      </c>
      <c r="E121" s="1">
        <v>0</v>
      </c>
      <c r="F121" s="1">
        <v>0</v>
      </c>
      <c r="G121" s="2">
        <f t="shared" si="0"/>
        <v>9179.3927999999996</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1315.28</v>
      </c>
      <c r="D122" s="1">
        <f>'PR-RAS'!E126</f>
        <v>2166.2800000000002</v>
      </c>
      <c r="E122" s="1">
        <v>0</v>
      </c>
      <c r="F122" s="1">
        <v>0</v>
      </c>
      <c r="G122" s="2">
        <f t="shared" si="0"/>
        <v>683.38864000000001</v>
      </c>
      <c r="H122" s="2">
        <f t="shared" si="1"/>
        <v>0.5600000000001728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20196.060000000001</v>
      </c>
      <c r="D123" s="1">
        <f>'PR-RAS'!E127</f>
        <v>25325.52</v>
      </c>
      <c r="E123" s="1">
        <v>0</v>
      </c>
      <c r="F123" s="1">
        <v>0</v>
      </c>
      <c r="G123" s="2">
        <f t="shared" si="0"/>
        <v>8643.3462</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7175.88</v>
      </c>
      <c r="D124" s="1">
        <f>'PR-RAS'!E128</f>
        <v>5332.3899999999994</v>
      </c>
      <c r="E124" s="1">
        <v>0</v>
      </c>
      <c r="F124" s="1">
        <v>0</v>
      </c>
      <c r="G124" s="2">
        <f t="shared" si="0"/>
        <v>2194.4011799999998</v>
      </c>
      <c r="H124" s="2">
        <f t="shared" si="1"/>
        <v>0.50999999999930878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7175.88</v>
      </c>
      <c r="D125" s="1">
        <f>'PR-RAS'!E129</f>
        <v>3980.64</v>
      </c>
      <c r="E125" s="1">
        <v>0</v>
      </c>
      <c r="F125" s="1">
        <v>0</v>
      </c>
      <c r="G125" s="2">
        <f t="shared" si="0"/>
        <v>1877.00784</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1351.75</v>
      </c>
      <c r="E126" s="1">
        <v>0</v>
      </c>
      <c r="F126" s="1">
        <v>0</v>
      </c>
      <c r="G126" s="2">
        <f t="shared" si="0"/>
        <v>337.9375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632295.47</v>
      </c>
      <c r="D129" s="1">
        <f>'PR-RAS'!E133</f>
        <v>852099.15</v>
      </c>
      <c r="E129" s="1">
        <v>0</v>
      </c>
      <c r="F129" s="1">
        <v>0</v>
      </c>
      <c r="G129" s="2">
        <f t="shared" si="0"/>
        <v>299071.20256000001</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632295.47</v>
      </c>
      <c r="D130" s="1">
        <f>'PR-RAS'!E134</f>
        <v>852099.15</v>
      </c>
      <c r="E130" s="1">
        <v>0</v>
      </c>
      <c r="F130" s="1">
        <v>0</v>
      </c>
      <c r="G130" s="2">
        <f t="shared" si="0"/>
        <v>301407.69633000001</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567407.59</v>
      </c>
      <c r="D131" s="1">
        <f>'PR-RAS'!E135</f>
        <v>738291.37</v>
      </c>
      <c r="E131" s="1">
        <v>0</v>
      </c>
      <c r="F131" s="1">
        <v>0</v>
      </c>
      <c r="G131" s="2">
        <f t="shared" si="0"/>
        <v>265718.74290000001</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64887.88</v>
      </c>
      <c r="D132" s="1">
        <f>'PR-RAS'!E136</f>
        <v>113807.78</v>
      </c>
      <c r="E132" s="1">
        <v>0</v>
      </c>
      <c r="F132" s="1">
        <v>0</v>
      </c>
      <c r="G132" s="2">
        <f t="shared" si="0"/>
        <v>38317.950640000003</v>
      </c>
      <c r="H132" s="2">
        <f t="shared" si="1"/>
        <v>0.3400000000037835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15.02</v>
      </c>
      <c r="E135" s="1">
        <v>0</v>
      </c>
      <c r="F135" s="1">
        <v>0</v>
      </c>
      <c r="G135" s="2">
        <f t="shared" si="0"/>
        <v>4.02536</v>
      </c>
      <c r="H135" s="2">
        <f t="shared" si="1"/>
        <v>1.9999999999999574E-2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15.02</v>
      </c>
      <c r="E146" s="1">
        <v>0</v>
      </c>
      <c r="F146" s="1">
        <v>0</v>
      </c>
      <c r="G146" s="2">
        <f t="shared" si="0"/>
        <v>4.3557999999999995</v>
      </c>
      <c r="H146" s="2">
        <f t="shared" si="1"/>
        <v>1.9999999999999574E-2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2692937.14</v>
      </c>
      <c r="D147" s="1">
        <f>'PR-RAS'!E151</f>
        <v>3020513.7199999993</v>
      </c>
      <c r="E147" s="1">
        <v>0</v>
      </c>
      <c r="F147" s="1">
        <v>0</v>
      </c>
      <c r="G147" s="2">
        <f t="shared" si="0"/>
        <v>1275158.8286799996</v>
      </c>
      <c r="H147" s="2">
        <f t="shared" si="1"/>
        <v>0.42000000085681677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1901644.8599999999</v>
      </c>
      <c r="D148" s="1">
        <f>'PR-RAS'!E152</f>
        <v>2180025.6199999996</v>
      </c>
      <c r="E148" s="1">
        <v>0</v>
      </c>
      <c r="F148" s="1">
        <v>0</v>
      </c>
      <c r="G148" s="2">
        <f t="shared" si="0"/>
        <v>920469.32669999986</v>
      </c>
      <c r="H148" s="2">
        <f t="shared" si="1"/>
        <v>0.52000000048428774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1565677.53</v>
      </c>
      <c r="D149" s="1">
        <f>'PR-RAS'!E153</f>
        <v>1792750.3699999999</v>
      </c>
      <c r="E149" s="1">
        <v>0</v>
      </c>
      <c r="F149" s="1">
        <v>0</v>
      </c>
      <c r="G149" s="2">
        <f t="shared" si="0"/>
        <v>762374.38395999989</v>
      </c>
      <c r="H149" s="2">
        <f t="shared" si="1"/>
        <v>0.83999999985098839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1469337.29</v>
      </c>
      <c r="D150" s="1">
        <f>'PR-RAS'!E154</f>
        <v>1693524.99</v>
      </c>
      <c r="E150" s="1">
        <v>0</v>
      </c>
      <c r="F150" s="1">
        <v>0</v>
      </c>
      <c r="G150" s="2">
        <f t="shared" si="0"/>
        <v>723601.70322999987</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11234.59</v>
      </c>
      <c r="D152" s="1">
        <f>'PR-RAS'!E156</f>
        <v>8378.94</v>
      </c>
      <c r="E152" s="1">
        <v>0</v>
      </c>
      <c r="F152" s="1">
        <v>0</v>
      </c>
      <c r="G152" s="2">
        <f t="shared" si="0"/>
        <v>4226.8629700000001</v>
      </c>
      <c r="H152" s="2">
        <f t="shared" si="1"/>
        <v>0.46999999999934516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85105.65</v>
      </c>
      <c r="D153" s="1">
        <f>'PR-RAS'!E157</f>
        <v>90846.44</v>
      </c>
      <c r="E153" s="1">
        <v>0</v>
      </c>
      <c r="F153" s="1">
        <v>0</v>
      </c>
      <c r="G153" s="2">
        <f t="shared" si="0"/>
        <v>40553.376560000004</v>
      </c>
      <c r="H153" s="2">
        <f t="shared" si="1"/>
        <v>0.79000000000814907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77780.429999999993</v>
      </c>
      <c r="D154" s="1">
        <f>'PR-RAS'!E158</f>
        <v>91091.45</v>
      </c>
      <c r="E154" s="1">
        <v>0</v>
      </c>
      <c r="F154" s="1">
        <v>0</v>
      </c>
      <c r="G154" s="2">
        <f t="shared" si="0"/>
        <v>39774.389489999994</v>
      </c>
      <c r="H154" s="2">
        <f t="shared" si="1"/>
        <v>0.8799999999901047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258186.9</v>
      </c>
      <c r="D155" s="1">
        <f>'PR-RAS'!E159</f>
        <v>296183.8</v>
      </c>
      <c r="E155" s="1">
        <v>0</v>
      </c>
      <c r="F155" s="1">
        <v>0</v>
      </c>
      <c r="G155" s="2">
        <f t="shared" si="0"/>
        <v>130985.393</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257951.3</v>
      </c>
      <c r="D157" s="1">
        <f>'PR-RAS'!E161</f>
        <v>296183.8</v>
      </c>
      <c r="E157" s="1">
        <v>0</v>
      </c>
      <c r="F157" s="1">
        <v>0</v>
      </c>
      <c r="G157" s="2">
        <f t="shared" si="0"/>
        <v>132649.74839999998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235.6</v>
      </c>
      <c r="D158" s="1">
        <f>'PR-RAS'!E162</f>
        <v>0</v>
      </c>
      <c r="E158" s="1">
        <v>0</v>
      </c>
      <c r="F158" s="1">
        <v>0</v>
      </c>
      <c r="G158" s="2">
        <f t="shared" si="0"/>
        <v>36.989199999999997</v>
      </c>
      <c r="H158" s="2">
        <f t="shared" si="1"/>
        <v>0.40000000000000568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726366.8899999999</v>
      </c>
      <c r="D159" s="1">
        <f>'PR-RAS'!E163</f>
        <v>807494.15999999992</v>
      </c>
      <c r="E159" s="1">
        <v>0</v>
      </c>
      <c r="F159" s="1">
        <v>0</v>
      </c>
      <c r="G159" s="2">
        <f t="shared" si="0"/>
        <v>369934.12318</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41108</v>
      </c>
      <c r="D160" s="1">
        <f>'PR-RAS'!E164</f>
        <v>52738.14</v>
      </c>
      <c r="E160" s="1">
        <v>0</v>
      </c>
      <c r="F160" s="1">
        <v>0</v>
      </c>
      <c r="G160" s="2">
        <f t="shared" si="0"/>
        <v>23306.900519999999</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9691.66</v>
      </c>
      <c r="D161" s="1">
        <f>'PR-RAS'!E165</f>
        <v>15701.71</v>
      </c>
      <c r="E161" s="1">
        <v>0</v>
      </c>
      <c r="F161" s="1">
        <v>0</v>
      </c>
      <c r="G161" s="2">
        <f t="shared" si="0"/>
        <v>6575.2128000000002</v>
      </c>
      <c r="H161" s="2">
        <f t="shared" si="1"/>
        <v>0.63000000000101863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31000.92</v>
      </c>
      <c r="D162" s="1">
        <f>'PR-RAS'!E166</f>
        <v>36242.04</v>
      </c>
      <c r="E162" s="1">
        <v>0</v>
      </c>
      <c r="F162" s="1">
        <v>0</v>
      </c>
      <c r="G162" s="2">
        <f t="shared" si="0"/>
        <v>16661.084999999999</v>
      </c>
      <c r="H162" s="2">
        <f t="shared" si="1"/>
        <v>0.12000000000261934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415.42</v>
      </c>
      <c r="D163" s="1">
        <f>'PR-RAS'!E167</f>
        <v>739.59</v>
      </c>
      <c r="E163" s="1">
        <v>0</v>
      </c>
      <c r="F163" s="1">
        <v>0</v>
      </c>
      <c r="G163" s="2">
        <f t="shared" si="0"/>
        <v>306.92520000000002</v>
      </c>
      <c r="H163" s="2">
        <f t="shared" si="1"/>
        <v>0.82999999999998408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54.8</v>
      </c>
      <c r="E164" s="1">
        <v>0</v>
      </c>
      <c r="F164" s="1">
        <v>0</v>
      </c>
      <c r="G164" s="2">
        <f t="shared" si="0"/>
        <v>17.864799999999999</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215435.54</v>
      </c>
      <c r="D165" s="1">
        <f>'PR-RAS'!E169</f>
        <v>267091.48</v>
      </c>
      <c r="E165" s="1">
        <v>0</v>
      </c>
      <c r="F165" s="1">
        <v>0</v>
      </c>
      <c r="G165" s="2">
        <f t="shared" si="0"/>
        <v>122937.43400000001</v>
      </c>
      <c r="H165" s="2">
        <f t="shared" si="1"/>
        <v>0.93999999997322448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32693.17</v>
      </c>
      <c r="D166" s="1">
        <f>'PR-RAS'!E170</f>
        <v>30134.49</v>
      </c>
      <c r="E166" s="1">
        <v>0</v>
      </c>
      <c r="F166" s="1">
        <v>0</v>
      </c>
      <c r="G166" s="2">
        <f t="shared" si="0"/>
        <v>15338.75475</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89982.35</v>
      </c>
      <c r="D167" s="1">
        <f>'PR-RAS'!E171</f>
        <v>130754.72</v>
      </c>
      <c r="E167" s="1">
        <v>0</v>
      </c>
      <c r="F167" s="1">
        <v>0</v>
      </c>
      <c r="G167" s="2">
        <f t="shared" si="0"/>
        <v>58347.637140000006</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85167.81</v>
      </c>
      <c r="D168" s="1">
        <f>'PR-RAS'!E172</f>
        <v>93782.78</v>
      </c>
      <c r="E168" s="1">
        <v>0</v>
      </c>
      <c r="F168" s="1">
        <v>0</v>
      </c>
      <c r="G168" s="2">
        <f t="shared" si="0"/>
        <v>45546.47279</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3645.77</v>
      </c>
      <c r="D169" s="1">
        <f>'PR-RAS'!E173</f>
        <v>4720.24</v>
      </c>
      <c r="E169" s="1">
        <v>0</v>
      </c>
      <c r="F169" s="1">
        <v>0</v>
      </c>
      <c r="G169" s="2">
        <f t="shared" si="0"/>
        <v>2198.4900000000002</v>
      </c>
      <c r="H169" s="2">
        <f t="shared" si="1"/>
        <v>0.46999999999979991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3325.77</v>
      </c>
      <c r="D170" s="1">
        <f>'PR-RAS'!E174</f>
        <v>5824.19</v>
      </c>
      <c r="E170" s="1">
        <v>0</v>
      </c>
      <c r="F170" s="1">
        <v>0</v>
      </c>
      <c r="G170" s="2">
        <f t="shared" si="0"/>
        <v>2530.6313500000001</v>
      </c>
      <c r="H170" s="2">
        <f t="shared" si="1"/>
        <v>0.41999999999961801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620.66999999999996</v>
      </c>
      <c r="D172" s="1">
        <f>'PR-RAS'!E176</f>
        <v>1875.06</v>
      </c>
      <c r="E172" s="1">
        <v>0</v>
      </c>
      <c r="F172" s="1">
        <v>0</v>
      </c>
      <c r="G172" s="2">
        <f t="shared" si="0"/>
        <v>747.40509000000009</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455223.8</v>
      </c>
      <c r="D173" s="1">
        <f>'PR-RAS'!E177</f>
        <v>480621.25999999995</v>
      </c>
      <c r="E173" s="1">
        <v>0</v>
      </c>
      <c r="F173" s="1">
        <v>0</v>
      </c>
      <c r="G173" s="2">
        <f t="shared" si="0"/>
        <v>243632.20703999995</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159225.46</v>
      </c>
      <c r="D174" s="1">
        <f>'PR-RAS'!E178</f>
        <v>164179.75</v>
      </c>
      <c r="E174" s="1">
        <v>0</v>
      </c>
      <c r="F174" s="1">
        <v>0</v>
      </c>
      <c r="G174" s="2">
        <f t="shared" si="0"/>
        <v>84352.198079999987</v>
      </c>
      <c r="H174" s="2">
        <f t="shared" si="1"/>
        <v>0.70999999999185093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25401.86</v>
      </c>
      <c r="D175" s="1">
        <f>'PR-RAS'!E179</f>
        <v>37003.58</v>
      </c>
      <c r="E175" s="1">
        <v>0</v>
      </c>
      <c r="F175" s="1">
        <v>0</v>
      </c>
      <c r="G175" s="2">
        <f t="shared" si="0"/>
        <v>17297.16948</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14562.87</v>
      </c>
      <c r="D177" s="1">
        <f>'PR-RAS'!E181</f>
        <v>21637.38</v>
      </c>
      <c r="E177" s="1">
        <v>0</v>
      </c>
      <c r="F177" s="1">
        <v>0</v>
      </c>
      <c r="G177" s="2">
        <f t="shared" si="0"/>
        <v>10179.42288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244911.42</v>
      </c>
      <c r="D178" s="1">
        <f>'PR-RAS'!E182</f>
        <v>245675.37</v>
      </c>
      <c r="E178" s="1">
        <v>0</v>
      </c>
      <c r="F178" s="1">
        <v>0</v>
      </c>
      <c r="G178" s="2">
        <f t="shared" si="0"/>
        <v>130318.40231999999</v>
      </c>
      <c r="H178" s="2">
        <f t="shared" si="1"/>
        <v>0.79000000000814907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2536.13</v>
      </c>
      <c r="D179" s="1">
        <f>'PR-RAS'!E183</f>
        <v>3082.67</v>
      </c>
      <c r="E179" s="1">
        <v>0</v>
      </c>
      <c r="F179" s="1">
        <v>0</v>
      </c>
      <c r="G179" s="2">
        <f t="shared" si="0"/>
        <v>1548.86166</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5749.85</v>
      </c>
      <c r="D180" s="1">
        <f>'PR-RAS'!E184</f>
        <v>5275.91</v>
      </c>
      <c r="E180" s="1">
        <v>0</v>
      </c>
      <c r="F180" s="1">
        <v>0</v>
      </c>
      <c r="G180" s="2">
        <f t="shared" si="0"/>
        <v>2917.9989299999997</v>
      </c>
      <c r="H180" s="2">
        <f t="shared" si="1"/>
        <v>0.23999999999978172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1966.88</v>
      </c>
      <c r="D181" s="1">
        <f>'PR-RAS'!E185</f>
        <v>2196.9699999999998</v>
      </c>
      <c r="E181" s="1">
        <v>0</v>
      </c>
      <c r="F181" s="1">
        <v>0</v>
      </c>
      <c r="G181" s="2">
        <f t="shared" si="0"/>
        <v>1144.9476</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869.33</v>
      </c>
      <c r="D182" s="1">
        <f>'PR-RAS'!E186</f>
        <v>1569.63</v>
      </c>
      <c r="E182" s="1">
        <v>0</v>
      </c>
      <c r="F182" s="1">
        <v>0</v>
      </c>
      <c r="G182" s="2">
        <f t="shared" si="0"/>
        <v>725.55479000000003</v>
      </c>
      <c r="H182" s="2">
        <f t="shared" si="1"/>
        <v>0.69999999999993179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89.44</v>
      </c>
      <c r="D183" s="1">
        <f>'PR-RAS'!E187</f>
        <v>0</v>
      </c>
      <c r="E183" s="1">
        <v>0</v>
      </c>
      <c r="F183" s="1">
        <v>0</v>
      </c>
      <c r="G183" s="2">
        <f t="shared" si="0"/>
        <v>16.278079999999999</v>
      </c>
      <c r="H183" s="2">
        <f t="shared" si="1"/>
        <v>0.43999999999999773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14510.11</v>
      </c>
      <c r="D184" s="1">
        <f>'PR-RAS'!E188</f>
        <v>7043.28</v>
      </c>
      <c r="E184" s="1">
        <v>0</v>
      </c>
      <c r="F184" s="1">
        <v>0</v>
      </c>
      <c r="G184" s="2">
        <f t="shared" si="0"/>
        <v>5233.1906099999997</v>
      </c>
      <c r="H184" s="2">
        <f t="shared" si="1"/>
        <v>0.39000000000032742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148.68</v>
      </c>
      <c r="E186" s="1">
        <v>0</v>
      </c>
      <c r="F186" s="1">
        <v>0</v>
      </c>
      <c r="G186" s="2">
        <f t="shared" si="0"/>
        <v>55.011600000000001</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39.020000000000003</v>
      </c>
      <c r="D187" s="1">
        <f>'PR-RAS'!E191</f>
        <v>0</v>
      </c>
      <c r="E187" s="1">
        <v>0</v>
      </c>
      <c r="F187" s="1">
        <v>0</v>
      </c>
      <c r="G187" s="2">
        <f t="shared" si="0"/>
        <v>7.2577200000000008</v>
      </c>
      <c r="H187" s="2">
        <f t="shared" si="1"/>
        <v>2.0000000000003126E-2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203.09</v>
      </c>
      <c r="E188" s="1">
        <v>0</v>
      </c>
      <c r="F188" s="1">
        <v>0</v>
      </c>
      <c r="G188" s="2">
        <f t="shared" si="0"/>
        <v>113.18362</v>
      </c>
      <c r="H188" s="2">
        <f t="shared" si="1"/>
        <v>0.17000000000001592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4873.58</v>
      </c>
      <c r="D189" s="1">
        <f>'PR-RAS'!E193</f>
        <v>4024.21</v>
      </c>
      <c r="E189" s="1">
        <v>0</v>
      </c>
      <c r="F189" s="1">
        <v>0</v>
      </c>
      <c r="G189" s="2">
        <f t="shared" si="0"/>
        <v>2429.3359999999998</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6810.34</v>
      </c>
      <c r="D190" s="1">
        <f>'PR-RAS'!E194</f>
        <v>0</v>
      </c>
      <c r="E190" s="1">
        <v>0</v>
      </c>
      <c r="F190" s="1">
        <v>0</v>
      </c>
      <c r="G190" s="2">
        <f t="shared" si="0"/>
        <v>1287.15426</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2588.09</v>
      </c>
      <c r="D191" s="1">
        <f>'PR-RAS'!E195</f>
        <v>2667.3</v>
      </c>
      <c r="E191" s="1">
        <v>0</v>
      </c>
      <c r="F191" s="1">
        <v>0</v>
      </c>
      <c r="G191" s="2">
        <f t="shared" si="0"/>
        <v>1505.3111000000001</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5082.18</v>
      </c>
      <c r="D192" s="1">
        <f>'PR-RAS'!E196</f>
        <v>0</v>
      </c>
      <c r="E192" s="1">
        <v>0</v>
      </c>
      <c r="F192" s="1">
        <v>0</v>
      </c>
      <c r="G192" s="2">
        <f t="shared" si="0"/>
        <v>970.69638000000009</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5082.18</v>
      </c>
      <c r="D206" s="1">
        <f>'PR-RAS'!E210</f>
        <v>0</v>
      </c>
      <c r="E206" s="1">
        <v>0</v>
      </c>
      <c r="F206" s="1">
        <v>0</v>
      </c>
      <c r="G206" s="2">
        <f t="shared" si="0"/>
        <v>1041.8469</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5082.18</v>
      </c>
      <c r="D209" s="1">
        <f>'PR-RAS'!E213</f>
        <v>0</v>
      </c>
      <c r="E209" s="1">
        <v>0</v>
      </c>
      <c r="F209" s="1">
        <v>0</v>
      </c>
      <c r="G209" s="2">
        <f t="shared" si="0"/>
        <v>1057.0934400000001</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20931.84</v>
      </c>
      <c r="D220" s="1">
        <f>'PR-RAS'!E224</f>
        <v>0</v>
      </c>
      <c r="E220" s="1">
        <v>0</v>
      </c>
      <c r="F220" s="1">
        <v>0</v>
      </c>
      <c r="G220" s="2">
        <f t="shared" si="0"/>
        <v>4584.0729600000004</v>
      </c>
      <c r="H220" s="2">
        <f t="shared" si="1"/>
        <v>0.15999999999985448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9515.42</v>
      </c>
      <c r="D224" s="1">
        <f>'PR-RAS'!E228</f>
        <v>0</v>
      </c>
      <c r="E224" s="1">
        <v>0</v>
      </c>
      <c r="F224" s="1">
        <v>0</v>
      </c>
      <c r="G224" s="2">
        <f t="shared" si="0"/>
        <v>2121.9386600000003</v>
      </c>
      <c r="H224" s="2">
        <f t="shared" si="1"/>
        <v>0.42000000000007276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9515.42</v>
      </c>
      <c r="D225" s="1">
        <f>'PR-RAS'!E229</f>
        <v>0</v>
      </c>
      <c r="E225" s="1">
        <v>0</v>
      </c>
      <c r="F225" s="1">
        <v>0</v>
      </c>
      <c r="G225" s="2">
        <f t="shared" si="0"/>
        <v>2131.45408</v>
      </c>
      <c r="H225" s="2">
        <f t="shared" si="1"/>
        <v>0.42000000000007276</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11416.42</v>
      </c>
      <c r="D240" s="1">
        <f>'PR-RAS'!E244</f>
        <v>0</v>
      </c>
      <c r="E240" s="1">
        <v>0</v>
      </c>
      <c r="F240" s="1">
        <v>0</v>
      </c>
      <c r="G240" s="2">
        <f t="shared" si="0"/>
        <v>2728.5243799999998</v>
      </c>
      <c r="H240" s="2">
        <f t="shared" si="1"/>
        <v>0.42000000000007276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11416.42</v>
      </c>
      <c r="D241" s="1">
        <f>'PR-RAS'!E245</f>
        <v>0</v>
      </c>
      <c r="E241" s="1">
        <v>0</v>
      </c>
      <c r="F241" s="1">
        <v>0</v>
      </c>
      <c r="G241" s="2">
        <f t="shared" si="0"/>
        <v>2739.9407999999999</v>
      </c>
      <c r="H241" s="2">
        <f t="shared" si="1"/>
        <v>0.42000000000007276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38340.68</v>
      </c>
      <c r="D248" s="1">
        <f>'PR-RAS'!E252</f>
        <v>30576.6</v>
      </c>
      <c r="E248" s="1">
        <v>0</v>
      </c>
      <c r="F248" s="1">
        <v>0</v>
      </c>
      <c r="G248" s="2">
        <f t="shared" si="0"/>
        <v>24574.988359999999</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38340.68</v>
      </c>
      <c r="D255" s="1">
        <f>'PR-RAS'!E259</f>
        <v>30576.6</v>
      </c>
      <c r="E255" s="1">
        <v>0</v>
      </c>
      <c r="F255" s="1">
        <v>0</v>
      </c>
      <c r="G255" s="2">
        <f t="shared" si="0"/>
        <v>25271.445520000001</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38340.68</v>
      </c>
      <c r="D257" s="1">
        <f>'PR-RAS'!E261</f>
        <v>30576.6</v>
      </c>
      <c r="E257" s="1">
        <v>0</v>
      </c>
      <c r="F257" s="1">
        <v>0</v>
      </c>
      <c r="G257" s="2">
        <f t="shared" si="0"/>
        <v>25470.433280000001</v>
      </c>
      <c r="H257" s="2">
        <f t="shared" si="1"/>
        <v>0.72000000000116415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570.69000000000005</v>
      </c>
      <c r="D259" s="1">
        <f>'PR-RAS'!E263</f>
        <v>2417.34</v>
      </c>
      <c r="E259" s="1">
        <v>0</v>
      </c>
      <c r="F259" s="1">
        <v>0</v>
      </c>
      <c r="G259" s="2">
        <f t="shared" si="0"/>
        <v>1394.5854600000002</v>
      </c>
      <c r="H259" s="2">
        <f t="shared" si="1"/>
        <v>0.65000000000009095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1630.59</v>
      </c>
      <c r="E260" s="1">
        <v>0</v>
      </c>
      <c r="F260" s="1">
        <v>0</v>
      </c>
      <c r="G260" s="2">
        <f t="shared" si="0"/>
        <v>844.64562000000001</v>
      </c>
      <c r="H260" s="2">
        <f t="shared" si="1"/>
        <v>0.41000000000008185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1630.59</v>
      </c>
      <c r="E262" s="1">
        <v>0</v>
      </c>
      <c r="F262" s="1">
        <v>0</v>
      </c>
      <c r="G262" s="2">
        <f t="shared" si="0"/>
        <v>851.16797999999994</v>
      </c>
      <c r="H262" s="2">
        <f t="shared" si="1"/>
        <v>0.41000000000008185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570.69000000000005</v>
      </c>
      <c r="D264" s="1">
        <f>'PR-RAS'!E268</f>
        <v>786.75</v>
      </c>
      <c r="E264" s="1">
        <v>0</v>
      </c>
      <c r="F264" s="1">
        <v>0</v>
      </c>
      <c r="G264" s="2">
        <f t="shared" si="0"/>
        <v>563.92196999999999</v>
      </c>
      <c r="H264" s="2">
        <f t="shared" si="1"/>
        <v>0.55999999999994543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136.85</v>
      </c>
      <c r="E265" s="1">
        <v>0</v>
      </c>
      <c r="F265" s="1">
        <v>0</v>
      </c>
      <c r="G265" s="2">
        <f t="shared" ref="G265:G521" si="8">(B265/1000)*(C265*1+D265*2)</f>
        <v>72.256799999999998</v>
      </c>
      <c r="H265" s="2">
        <f t="shared" ref="H265:H521" si="9">ABS(C265-ROUND(C265,0))+ABS(D265-ROUND(D265,0))</f>
        <v>0.15000000000000568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570.69000000000005</v>
      </c>
      <c r="D266" s="1">
        <f>'PR-RAS'!E270</f>
        <v>649.9</v>
      </c>
      <c r="E266" s="1">
        <v>0</v>
      </c>
      <c r="F266" s="1">
        <v>0</v>
      </c>
      <c r="G266" s="2">
        <f t="shared" si="8"/>
        <v>495.67985000000004</v>
      </c>
      <c r="H266" s="2">
        <f t="shared" si="9"/>
        <v>0.40999999999996817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2692937.14</v>
      </c>
      <c r="D285" s="1">
        <f>'PR-RAS'!E289</f>
        <v>3020513.7199999993</v>
      </c>
      <c r="E285" s="1">
        <v>0</v>
      </c>
      <c r="F285" s="1">
        <v>0</v>
      </c>
      <c r="G285" s="2">
        <f t="shared" si="8"/>
        <v>2480445.9407199994</v>
      </c>
      <c r="H285" s="2">
        <f t="shared" si="9"/>
        <v>0.42000000085681677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111255.77000000002</v>
      </c>
      <c r="D286" s="1">
        <f>'PR-RAS'!E290</f>
        <v>126662.08000000054</v>
      </c>
      <c r="E286" s="1">
        <v>0</v>
      </c>
      <c r="F286" s="1">
        <v>0</v>
      </c>
      <c r="G286" s="2">
        <f t="shared" si="8"/>
        <v>103905.28005000031</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20285.099999999999</v>
      </c>
      <c r="E288" s="1">
        <v>0</v>
      </c>
      <c r="F288" s="1">
        <v>0</v>
      </c>
      <c r="G288" s="2">
        <f t="shared" si="8"/>
        <v>11643.647399999998</v>
      </c>
      <c r="H288" s="2">
        <f t="shared" si="9"/>
        <v>9.9999999998544808E-2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14310.6</v>
      </c>
      <c r="D289" s="1">
        <f>'PR-RAS'!E293</f>
        <v>0</v>
      </c>
      <c r="E289" s="1">
        <v>0</v>
      </c>
      <c r="F289" s="1">
        <v>0</v>
      </c>
      <c r="G289" s="2">
        <f t="shared" si="8"/>
        <v>4121.4528</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13728.13</v>
      </c>
      <c r="D290" s="1">
        <f>'PR-RAS'!E294</f>
        <v>8926</v>
      </c>
      <c r="E290" s="1">
        <v>0</v>
      </c>
      <c r="F290" s="1">
        <v>0</v>
      </c>
      <c r="G290" s="2">
        <f t="shared" si="8"/>
        <v>9126.6575699999994</v>
      </c>
      <c r="H290" s="2">
        <f t="shared" si="9"/>
        <v>0.12999999999919964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7084.82</v>
      </c>
      <c r="D291" s="1">
        <f>'PR-RAS'!E295</f>
        <v>6367.24</v>
      </c>
      <c r="E291" s="1">
        <v>0</v>
      </c>
      <c r="F291" s="1">
        <v>0</v>
      </c>
      <c r="G291" s="2">
        <f t="shared" si="8"/>
        <v>5747.5969999999998</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779.73</v>
      </c>
      <c r="D293" s="1">
        <f>'PR-RAS'!E298</f>
        <v>1029.21</v>
      </c>
      <c r="E293" s="1">
        <v>0</v>
      </c>
      <c r="F293" s="1">
        <v>0</v>
      </c>
      <c r="G293" s="2">
        <f t="shared" si="8"/>
        <v>828.73979999999995</v>
      </c>
      <c r="H293" s="2">
        <f t="shared" si="9"/>
        <v>0.48000000000001819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779.73</v>
      </c>
      <c r="D306" s="1">
        <f>'PR-RAS'!E311</f>
        <v>1029.21</v>
      </c>
      <c r="E306" s="1">
        <v>0</v>
      </c>
      <c r="F306" s="1">
        <v>0</v>
      </c>
      <c r="G306" s="2">
        <f t="shared" si="8"/>
        <v>865.63575000000003</v>
      </c>
      <c r="H306" s="2">
        <f t="shared" si="9"/>
        <v>0.48000000000001819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209.04</v>
      </c>
      <c r="D307" s="1">
        <f>'PR-RAS'!E312</f>
        <v>242.46</v>
      </c>
      <c r="E307" s="1">
        <v>0</v>
      </c>
      <c r="F307" s="1">
        <v>0</v>
      </c>
      <c r="G307" s="2">
        <f t="shared" si="8"/>
        <v>212.35176000000001</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209.04</v>
      </c>
      <c r="D308" s="1">
        <f>'PR-RAS'!E313</f>
        <v>242.46</v>
      </c>
      <c r="E308" s="1">
        <v>0</v>
      </c>
      <c r="F308" s="1">
        <v>0</v>
      </c>
      <c r="G308" s="2">
        <f t="shared" si="8"/>
        <v>213.04572000000002</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570.69000000000005</v>
      </c>
      <c r="D312" s="1">
        <f>'PR-RAS'!E317</f>
        <v>786.75</v>
      </c>
      <c r="E312" s="1">
        <v>0</v>
      </c>
      <c r="F312" s="1">
        <v>0</v>
      </c>
      <c r="G312" s="2">
        <f t="shared" si="8"/>
        <v>666.84308999999996</v>
      </c>
      <c r="H312" s="2">
        <f t="shared" si="9"/>
        <v>0.55999999999994543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570.69000000000005</v>
      </c>
      <c r="D313" s="1">
        <f>'PR-RAS'!E318</f>
        <v>649.9</v>
      </c>
      <c r="E313" s="1">
        <v>0</v>
      </c>
      <c r="F313" s="1">
        <v>0</v>
      </c>
      <c r="G313" s="2">
        <f t="shared" si="8"/>
        <v>583.59288000000004</v>
      </c>
      <c r="H313" s="2">
        <f t="shared" si="9"/>
        <v>0.40999999999996817</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136.85</v>
      </c>
      <c r="E315" s="1">
        <v>0</v>
      </c>
      <c r="F315" s="1">
        <v>0</v>
      </c>
      <c r="G315" s="2">
        <f t="shared" si="8"/>
        <v>85.941800000000001</v>
      </c>
      <c r="H315" s="2">
        <f t="shared" si="9"/>
        <v>0.15000000000000568</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77230.759999999995</v>
      </c>
      <c r="D345" s="1">
        <f>'PR-RAS'!E350</f>
        <v>126972.23999999999</v>
      </c>
      <c r="E345" s="1">
        <v>0</v>
      </c>
      <c r="F345" s="1">
        <v>0</v>
      </c>
      <c r="G345" s="2">
        <f t="shared" si="8"/>
        <v>113924.28255999999</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56082.479999999996</v>
      </c>
      <c r="D358" s="1">
        <f>'PR-RAS'!E363</f>
        <v>52237.179999999993</v>
      </c>
      <c r="E358" s="1">
        <v>0</v>
      </c>
      <c r="F358" s="1">
        <v>0</v>
      </c>
      <c r="G358" s="2">
        <f t="shared" si="8"/>
        <v>57318.791879999982</v>
      </c>
      <c r="H358" s="2">
        <f t="shared" si="9"/>
        <v>0.65999999998894054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39818.369999999995</v>
      </c>
      <c r="D364" s="1">
        <f>'PR-RAS'!E369</f>
        <v>45780.619999999995</v>
      </c>
      <c r="E364" s="1">
        <v>0</v>
      </c>
      <c r="F364" s="1">
        <v>0</v>
      </c>
      <c r="G364" s="2">
        <f t="shared" si="8"/>
        <v>47690.798429999995</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21158.78</v>
      </c>
      <c r="D365" s="1">
        <f>'PR-RAS'!E370</f>
        <v>16335.18</v>
      </c>
      <c r="E365" s="1">
        <v>0</v>
      </c>
      <c r="F365" s="1">
        <v>0</v>
      </c>
      <c r="G365" s="2">
        <f t="shared" si="8"/>
        <v>19593.806959999998</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808.06</v>
      </c>
      <c r="D366" s="1">
        <f>'PR-RAS'!E371</f>
        <v>437.51</v>
      </c>
      <c r="E366" s="1">
        <v>0</v>
      </c>
      <c r="F366" s="1">
        <v>0</v>
      </c>
      <c r="G366" s="2">
        <f t="shared" si="8"/>
        <v>614.32419999999991</v>
      </c>
      <c r="H366" s="2">
        <f t="shared" si="9"/>
        <v>0.54999999999995453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1727.19</v>
      </c>
      <c r="D367" s="1">
        <f>'PR-RAS'!E372</f>
        <v>21304.32</v>
      </c>
      <c r="E367" s="1">
        <v>0</v>
      </c>
      <c r="F367" s="1">
        <v>0</v>
      </c>
      <c r="G367" s="2">
        <f t="shared" si="8"/>
        <v>16226.913780000001</v>
      </c>
      <c r="H367" s="2">
        <f t="shared" si="9"/>
        <v>0.50999999999976353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3737.75</v>
      </c>
      <c r="D370" s="1">
        <f>'PR-RAS'!E375</f>
        <v>3651.81</v>
      </c>
      <c r="E370" s="1">
        <v>0</v>
      </c>
      <c r="F370" s="1">
        <v>0</v>
      </c>
      <c r="G370" s="2">
        <f t="shared" si="8"/>
        <v>4074.2655299999997</v>
      </c>
      <c r="H370" s="2">
        <f t="shared" si="9"/>
        <v>0.44000000000005457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12386.59</v>
      </c>
      <c r="D371" s="1">
        <f>'PR-RAS'!E376</f>
        <v>4051.8</v>
      </c>
      <c r="E371" s="1">
        <v>0</v>
      </c>
      <c r="F371" s="1">
        <v>0</v>
      </c>
      <c r="G371" s="2">
        <f t="shared" si="8"/>
        <v>7581.3703000000005</v>
      </c>
      <c r="H371" s="2">
        <f t="shared" si="9"/>
        <v>0.60999999999967258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7963.37</v>
      </c>
      <c r="D373" s="1">
        <f>'PR-RAS'!E378</f>
        <v>1526.36</v>
      </c>
      <c r="E373" s="1">
        <v>0</v>
      </c>
      <c r="F373" s="1">
        <v>0</v>
      </c>
      <c r="G373" s="2">
        <f t="shared" si="8"/>
        <v>4097.9854800000003</v>
      </c>
      <c r="H373" s="2">
        <f t="shared" si="9"/>
        <v>0.72999999999979082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7963.37</v>
      </c>
      <c r="D374" s="1">
        <f>'PR-RAS'!E379</f>
        <v>1526.36</v>
      </c>
      <c r="E374" s="1">
        <v>0</v>
      </c>
      <c r="F374" s="1">
        <v>0</v>
      </c>
      <c r="G374" s="2">
        <f t="shared" si="8"/>
        <v>4109.0015700000004</v>
      </c>
      <c r="H374" s="2">
        <f t="shared" si="9"/>
        <v>0.72999999999979082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8300.74</v>
      </c>
      <c r="D378" s="1">
        <f>'PR-RAS'!E383</f>
        <v>4930.2</v>
      </c>
      <c r="E378" s="1">
        <v>0</v>
      </c>
      <c r="F378" s="1">
        <v>0</v>
      </c>
      <c r="G378" s="2">
        <f t="shared" si="8"/>
        <v>6846.7497800000001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8300.74</v>
      </c>
      <c r="D379" s="1">
        <f>'PR-RAS'!E384</f>
        <v>4930.2</v>
      </c>
      <c r="E379" s="1">
        <v>0</v>
      </c>
      <c r="F379" s="1">
        <v>0</v>
      </c>
      <c r="G379" s="2">
        <f t="shared" si="8"/>
        <v>6864.9109200000003</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21148.28</v>
      </c>
      <c r="D397" s="1">
        <f>'PR-RAS'!E402</f>
        <v>74735.06</v>
      </c>
      <c r="E397" s="1">
        <v>0</v>
      </c>
      <c r="F397" s="1">
        <v>0</v>
      </c>
      <c r="G397" s="2">
        <f t="shared" si="8"/>
        <v>67564.886400000003</v>
      </c>
      <c r="H397" s="2">
        <f t="shared" si="9"/>
        <v>0.33999999999650754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21148.28</v>
      </c>
      <c r="D398" s="1">
        <f>'PR-RAS'!E403</f>
        <v>74735.06</v>
      </c>
      <c r="E398" s="1">
        <v>0</v>
      </c>
      <c r="F398" s="1">
        <v>0</v>
      </c>
      <c r="G398" s="2">
        <f t="shared" si="8"/>
        <v>67735.504799999995</v>
      </c>
      <c r="H398" s="2">
        <f t="shared" si="9"/>
        <v>0.33999999999650754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76451.03</v>
      </c>
      <c r="D403" s="1">
        <f>'PR-RAS'!E408</f>
        <v>125943.02999999998</v>
      </c>
      <c r="E403" s="1">
        <v>0</v>
      </c>
      <c r="F403" s="1">
        <v>0</v>
      </c>
      <c r="G403" s="2">
        <f t="shared" si="8"/>
        <v>131991.51017999998</v>
      </c>
      <c r="H403" s="2">
        <f t="shared" si="9"/>
        <v>5.9999999983119778E-2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716.69</v>
      </c>
      <c r="D404" s="1">
        <f>'PR-RAS'!E409</f>
        <v>925.73</v>
      </c>
      <c r="E404" s="1">
        <v>0</v>
      </c>
      <c r="F404" s="1">
        <v>0</v>
      </c>
      <c r="G404" s="2">
        <f t="shared" si="8"/>
        <v>1034.9644500000002</v>
      </c>
      <c r="H404" s="2">
        <f t="shared" si="9"/>
        <v>0.57999999999992724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612.6</v>
      </c>
      <c r="D406" s="1">
        <f>'PR-RAS'!E411</f>
        <v>131.55000000000001</v>
      </c>
      <c r="E406" s="1">
        <v>0</v>
      </c>
      <c r="F406" s="1">
        <v>0</v>
      </c>
      <c r="G406" s="2">
        <f t="shared" si="8"/>
        <v>354.65850000000006</v>
      </c>
      <c r="H406" s="2">
        <f t="shared" si="9"/>
        <v>0.84999999999996589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2804972.64</v>
      </c>
      <c r="D407" s="1">
        <f>'PR-RAS'!E412</f>
        <v>3148205.01</v>
      </c>
      <c r="E407" s="1">
        <v>0</v>
      </c>
      <c r="F407" s="1">
        <v>0</v>
      </c>
      <c r="G407" s="2">
        <f t="shared" si="8"/>
        <v>3695161.3599600005</v>
      </c>
      <c r="H407" s="2">
        <f t="shared" si="9"/>
        <v>0.36999999964609742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2770167.9</v>
      </c>
      <c r="D408" s="1">
        <f>'PR-RAS'!E413</f>
        <v>3147485.959999999</v>
      </c>
      <c r="E408" s="1">
        <v>0</v>
      </c>
      <c r="F408" s="1">
        <v>0</v>
      </c>
      <c r="G408" s="2">
        <f t="shared" si="8"/>
        <v>3689511.9067399991</v>
      </c>
      <c r="H408" s="2">
        <f t="shared" si="9"/>
        <v>0.14000000106170774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34804.740000000224</v>
      </c>
      <c r="D409" s="1">
        <f>'PR-RAS'!E414</f>
        <v>719.05000000074506</v>
      </c>
      <c r="E409" s="1">
        <v>0</v>
      </c>
      <c r="F409" s="1">
        <v>0</v>
      </c>
      <c r="G409" s="2">
        <f t="shared" si="8"/>
        <v>14787.078720000698</v>
      </c>
      <c r="H409" s="2">
        <f t="shared" si="9"/>
        <v>0.31000000052154064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21210.829999999998</v>
      </c>
      <c r="E411" s="1">
        <v>0</v>
      </c>
      <c r="F411" s="1">
        <v>0</v>
      </c>
      <c r="G411" s="2">
        <f t="shared" si="8"/>
        <v>17392.880599999997</v>
      </c>
      <c r="H411" s="2">
        <f t="shared" si="9"/>
        <v>0.17000000000189175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13593.91</v>
      </c>
      <c r="D412" s="1">
        <f>'PR-RAS'!E417</f>
        <v>0</v>
      </c>
      <c r="E412" s="1">
        <v>0</v>
      </c>
      <c r="F412" s="1">
        <v>0</v>
      </c>
      <c r="G412" s="2">
        <f t="shared" si="8"/>
        <v>5587.0970099999995</v>
      </c>
      <c r="H412" s="2">
        <f t="shared" si="9"/>
        <v>9.0000000000145519E-2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14340.73</v>
      </c>
      <c r="D413" s="1">
        <f>'PR-RAS'!E418</f>
        <v>9057.5499999999993</v>
      </c>
      <c r="E413" s="1">
        <v>0</v>
      </c>
      <c r="F413" s="1">
        <v>0</v>
      </c>
      <c r="G413" s="2">
        <f t="shared" si="8"/>
        <v>13371.801959999999</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2804972.64</v>
      </c>
      <c r="D633" s="1">
        <f>'PR-RAS'!E639</f>
        <v>3148205.01</v>
      </c>
      <c r="E633" s="1">
        <v>0</v>
      </c>
      <c r="F633" s="1">
        <v>0</v>
      </c>
      <c r="G633" s="2">
        <f t="shared" si="10"/>
        <v>5752073.84112</v>
      </c>
      <c r="H633" s="2">
        <f t="shared" si="11"/>
        <v>0.36999999964609742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2770167.9</v>
      </c>
      <c r="D634" s="1">
        <f>'PR-RAS'!E640</f>
        <v>3147485.959999999</v>
      </c>
      <c r="E634" s="1">
        <v>0</v>
      </c>
      <c r="F634" s="1">
        <v>0</v>
      </c>
      <c r="G634" s="2">
        <f t="shared" si="10"/>
        <v>5738233.5060599986</v>
      </c>
      <c r="H634" s="2">
        <f t="shared" si="11"/>
        <v>0.14000000106170774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34804.740000000224</v>
      </c>
      <c r="D635" s="1">
        <f>'PR-RAS'!E641</f>
        <v>719.05000000074506</v>
      </c>
      <c r="E635" s="1">
        <v>0</v>
      </c>
      <c r="F635" s="1">
        <v>0</v>
      </c>
      <c r="G635" s="2">
        <f t="shared" si="10"/>
        <v>22977.960560001087</v>
      </c>
      <c r="H635" s="2">
        <f t="shared" si="11"/>
        <v>0.31000000052154064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21210.829999999998</v>
      </c>
      <c r="E637" s="1">
        <v>0</v>
      </c>
      <c r="F637" s="1">
        <v>0</v>
      </c>
      <c r="G637" s="2">
        <f t="shared" si="10"/>
        <v>26980.175759999998</v>
      </c>
      <c r="H637" s="2">
        <f t="shared" si="11"/>
        <v>0.17000000000189175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13593.91</v>
      </c>
      <c r="D638" s="1">
        <f>'PR-RAS'!E644</f>
        <v>0</v>
      </c>
      <c r="E638" s="1">
        <v>0</v>
      </c>
      <c r="F638" s="1">
        <v>0</v>
      </c>
      <c r="G638" s="2">
        <f t="shared" si="10"/>
        <v>8659.3206699999992</v>
      </c>
      <c r="H638" s="2">
        <f t="shared" si="11"/>
        <v>9.0000000000145519E-2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21210.830000000224</v>
      </c>
      <c r="D639" s="1">
        <f>'PR-RAS'!E645</f>
        <v>21929.880000000743</v>
      </c>
      <c r="E639" s="1">
        <v>0</v>
      </c>
      <c r="F639" s="1">
        <v>0</v>
      </c>
      <c r="G639" s="2">
        <f t="shared" si="10"/>
        <v>41515.036420001095</v>
      </c>
      <c r="H639" s="2">
        <f t="shared" si="11"/>
        <v>0.28999999903317075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156033.13</v>
      </c>
      <c r="D641" s="1">
        <f>'PR-RAS'!E647</f>
        <v>191279.94</v>
      </c>
      <c r="E641" s="1">
        <v>0</v>
      </c>
      <c r="F641" s="1">
        <v>0</v>
      </c>
      <c r="G641" s="2">
        <f t="shared" si="10"/>
        <v>344699.52640000003</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104</v>
      </c>
      <c r="D647" s="1">
        <f>'PR-RAS'!E654</f>
        <v>106</v>
      </c>
      <c r="E647" s="1">
        <v>0</v>
      </c>
      <c r="F647" s="1">
        <v>0</v>
      </c>
      <c r="G647" s="2">
        <f t="shared" si="10"/>
        <v>204.136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99</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1944181.55</v>
      </c>
      <c r="D668" s="1">
        <f>'PR-RAS'!E675</f>
        <v>2229513.8199999998</v>
      </c>
      <c r="E668" s="1">
        <v>0</v>
      </c>
      <c r="F668" s="1">
        <v>0</v>
      </c>
      <c r="G668" s="2">
        <f t="shared" si="10"/>
        <v>4270940.5297299996</v>
      </c>
      <c r="H668" s="2">
        <f t="shared" si="11"/>
        <v>0.63000000012107193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2947.78</v>
      </c>
      <c r="D669" s="1">
        <f>'PR-RAS'!E676</f>
        <v>3742.13</v>
      </c>
      <c r="E669" s="1">
        <v>0</v>
      </c>
      <c r="F669" s="1">
        <v>0</v>
      </c>
      <c r="G669" s="2">
        <f t="shared" si="10"/>
        <v>6968.6027200000008</v>
      </c>
      <c r="H669" s="2">
        <f t="shared" si="11"/>
        <v>0.34999999999990905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7321.59</v>
      </c>
      <c r="D670" s="1">
        <f>'PR-RAS'!E677</f>
        <v>10191.25</v>
      </c>
      <c r="E670" s="1">
        <v>0</v>
      </c>
      <c r="F670" s="1">
        <v>0</v>
      </c>
      <c r="G670" s="2">
        <f t="shared" si="10"/>
        <v>18534.036210000002</v>
      </c>
      <c r="H670" s="2">
        <f t="shared" si="11"/>
        <v>0.65999999999985448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42577.61</v>
      </c>
      <c r="D703" s="1">
        <f>'PR-RAS'!E710</f>
        <v>16221.44</v>
      </c>
      <c r="E703" s="1">
        <v>0</v>
      </c>
      <c r="F703" s="1">
        <v>0</v>
      </c>
      <c r="G703" s="2">
        <f t="shared" si="10"/>
        <v>52664.383979999999</v>
      </c>
      <c r="H703" s="2">
        <f t="shared" si="11"/>
        <v>0.82999999999992724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11.02</v>
      </c>
      <c r="D705" s="1">
        <f>'PR-RAS'!E712</f>
        <v>0</v>
      </c>
      <c r="E705" s="1">
        <v>0</v>
      </c>
      <c r="F705" s="1">
        <v>0</v>
      </c>
      <c r="G705" s="2">
        <f t="shared" si="10"/>
        <v>7.7580799999999996</v>
      </c>
      <c r="H705" s="2">
        <f t="shared" si="11"/>
        <v>1.9999999999999574E-2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10809.52</v>
      </c>
      <c r="D709" s="1">
        <f>'PR-RAS'!E716</f>
        <v>2151.59</v>
      </c>
      <c r="E709" s="1">
        <v>0</v>
      </c>
      <c r="F709" s="1">
        <v>0</v>
      </c>
      <c r="G709" s="2">
        <f t="shared" si="10"/>
        <v>10699.7916</v>
      </c>
      <c r="H709" s="2">
        <f t="shared" si="11"/>
        <v>0.88999999999941792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1436.85</v>
      </c>
      <c r="D710" s="1">
        <f>'PR-RAS'!E717</f>
        <v>4246.5</v>
      </c>
      <c r="E710" s="1">
        <v>0</v>
      </c>
      <c r="F710" s="1">
        <v>0</v>
      </c>
      <c r="G710" s="2">
        <f t="shared" si="10"/>
        <v>7040.2636499999999</v>
      </c>
      <c r="H710" s="2">
        <f t="shared" si="11"/>
        <v>0.65000000000009095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31000.92</v>
      </c>
      <c r="D711" s="1">
        <f>'PR-RAS'!E718</f>
        <v>36242.04</v>
      </c>
      <c r="E711" s="1">
        <v>0</v>
      </c>
      <c r="F711" s="1">
        <v>0</v>
      </c>
      <c r="G711" s="2">
        <f t="shared" si="10"/>
        <v>73474.349999999991</v>
      </c>
      <c r="H711" s="2">
        <f t="shared" si="11"/>
        <v>0.12000000000261934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1236.01</v>
      </c>
      <c r="D713" s="1">
        <f>'PR-RAS'!E720</f>
        <v>2175.4699999999998</v>
      </c>
      <c r="E713" s="1">
        <v>0</v>
      </c>
      <c r="F713" s="1">
        <v>0</v>
      </c>
      <c r="G713" s="2">
        <f t="shared" si="10"/>
        <v>3977.9083999999998</v>
      </c>
      <c r="H713" s="2">
        <f t="shared" si="11"/>
        <v>0.47999999999979082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119.39</v>
      </c>
      <c r="E714" s="1">
        <v>0</v>
      </c>
      <c r="F714" s="1">
        <v>0</v>
      </c>
      <c r="G714" s="2">
        <f t="shared" si="10"/>
        <v>170.25013999999999</v>
      </c>
      <c r="H714" s="2">
        <f t="shared" si="11"/>
        <v>0.39000000000000057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2772.43</v>
      </c>
      <c r="D715" s="1">
        <f>'PR-RAS'!E722</f>
        <v>2079.5100000000002</v>
      </c>
      <c r="E715" s="1">
        <v>0</v>
      </c>
      <c r="F715" s="1">
        <v>0</v>
      </c>
      <c r="G715" s="2">
        <f t="shared" si="10"/>
        <v>4949.0553</v>
      </c>
      <c r="H715" s="2">
        <f t="shared" si="11"/>
        <v>0.91999999999961801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11416.42</v>
      </c>
      <c r="D788" s="1">
        <f>'PR-RAS'!E795</f>
        <v>0</v>
      </c>
      <c r="E788" s="1">
        <v>0</v>
      </c>
      <c r="F788" s="1">
        <v>0</v>
      </c>
      <c r="G788" s="2">
        <f t="shared" si="10"/>
        <v>8984.7225400000007</v>
      </c>
      <c r="H788" s="2">
        <f t="shared" si="11"/>
        <v>0.42000000000007276</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38340.68</v>
      </c>
      <c r="D821" s="1">
        <f>'PR-RAS'!E828</f>
        <v>30576.6</v>
      </c>
      <c r="E821" s="1">
        <v>0</v>
      </c>
      <c r="F821" s="1">
        <v>0</v>
      </c>
      <c r="G821" s="2">
        <f t="shared" si="18"/>
        <v>81584.981599999999</v>
      </c>
      <c r="H821" s="2">
        <f t="shared" si="19"/>
        <v>0.72000000000116415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3019530.3500000006</v>
      </c>
      <c r="D984" s="6">
        <f>BILANCA!E6</f>
        <v>3164526.6899999995</v>
      </c>
      <c r="E984" s="6">
        <v>0</v>
      </c>
      <c r="F984" s="6">
        <v>0</v>
      </c>
      <c r="G984" s="7">
        <f t="shared" ref="G984:G1241" si="22">B984/1000*C984+B984/500*D984</f>
        <v>9348.5837300000003</v>
      </c>
      <c r="H984" s="7">
        <f t="shared" si="19"/>
        <v>0.66000000108033419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2782175.9600000004</v>
      </c>
      <c r="D985" s="1">
        <f>BILANCA!E7</f>
        <v>2846490.8899999997</v>
      </c>
      <c r="E985" s="1">
        <v>0</v>
      </c>
      <c r="F985" s="1">
        <v>0</v>
      </c>
      <c r="G985" s="2">
        <f t="shared" si="22"/>
        <v>16950.315479999997</v>
      </c>
      <c r="H985" s="2">
        <f t="shared" si="19"/>
        <v>0.14999999990686774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59932.46</v>
      </c>
      <c r="D986" s="1">
        <f>BILANCA!E8</f>
        <v>59932.46</v>
      </c>
      <c r="E986" s="1">
        <v>0</v>
      </c>
      <c r="F986" s="1">
        <v>0</v>
      </c>
      <c r="G986" s="2">
        <f t="shared" si="22"/>
        <v>539.39214000000004</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59932.46</v>
      </c>
      <c r="D987" s="1">
        <f>BILANCA!E9</f>
        <v>59932.46</v>
      </c>
      <c r="E987" s="1">
        <v>0</v>
      </c>
      <c r="F987" s="1">
        <v>0</v>
      </c>
      <c r="G987" s="2">
        <f t="shared" si="22"/>
        <v>719.18952000000002</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2722243.5000000005</v>
      </c>
      <c r="D990" s="1">
        <f>BILANCA!E12</f>
        <v>2786558.4299999997</v>
      </c>
      <c r="E990" s="1">
        <v>0</v>
      </c>
      <c r="F990" s="1">
        <v>0</v>
      </c>
      <c r="G990" s="2">
        <f t="shared" si="22"/>
        <v>58067.522519999999</v>
      </c>
      <c r="H990" s="2">
        <f t="shared" si="19"/>
        <v>0.92999999923631549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2625081.1500000004</v>
      </c>
      <c r="D991" s="1">
        <f>BILANCA!E13</f>
        <v>2651918.8999999994</v>
      </c>
      <c r="E991" s="1">
        <v>0</v>
      </c>
      <c r="F991" s="1">
        <v>0</v>
      </c>
      <c r="G991" s="2">
        <f t="shared" si="22"/>
        <v>63431.351599999995</v>
      </c>
      <c r="H991" s="2">
        <f t="shared" si="19"/>
        <v>0.25000000093132257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63243.73</v>
      </c>
      <c r="D992" s="1">
        <f>BILANCA!E14</f>
        <v>63243.73</v>
      </c>
      <c r="E992" s="1">
        <v>0</v>
      </c>
      <c r="F992" s="1">
        <v>0</v>
      </c>
      <c r="G992" s="2">
        <f t="shared" si="22"/>
        <v>1707.5807100000002</v>
      </c>
      <c r="H992" s="2">
        <f t="shared" si="19"/>
        <v>0.53999999999359716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4269236.75</v>
      </c>
      <c r="D993" s="1">
        <f>BILANCA!E15</f>
        <v>4343971.8099999996</v>
      </c>
      <c r="E993" s="1">
        <v>0</v>
      </c>
      <c r="F993" s="1">
        <v>0</v>
      </c>
      <c r="G993" s="2">
        <f t="shared" si="22"/>
        <v>129571.80369999999</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5872.81</v>
      </c>
      <c r="D995" s="1">
        <f>BILANCA!E17</f>
        <v>5872.81</v>
      </c>
      <c r="E995" s="1">
        <v>0</v>
      </c>
      <c r="F995" s="1">
        <v>0</v>
      </c>
      <c r="G995" s="2">
        <f t="shared" si="22"/>
        <v>211.42115999999999</v>
      </c>
      <c r="H995" s="2">
        <f t="shared" si="19"/>
        <v>0.37999999999919964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1713272.14</v>
      </c>
      <c r="D996" s="1">
        <f>BILANCA!E18</f>
        <v>1761169.45</v>
      </c>
      <c r="E996" s="1">
        <v>0</v>
      </c>
      <c r="F996" s="1">
        <v>0</v>
      </c>
      <c r="G996" s="2">
        <f t="shared" si="22"/>
        <v>68062.943520000001</v>
      </c>
      <c r="H996" s="2">
        <f t="shared" si="19"/>
        <v>0.58999999985098839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81266.099999999977</v>
      </c>
      <c r="D997" s="1">
        <f>BILANCA!E19</f>
        <v>117722.72000000009</v>
      </c>
      <c r="E997" s="1">
        <v>0</v>
      </c>
      <c r="F997" s="1">
        <v>0</v>
      </c>
      <c r="G997" s="2">
        <f t="shared" si="22"/>
        <v>4433.9615600000025</v>
      </c>
      <c r="H997" s="2">
        <f t="shared" si="19"/>
        <v>0.37999999988824129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641282.63</v>
      </c>
      <c r="D998" s="1">
        <f>BILANCA!E20</f>
        <v>373333.84</v>
      </c>
      <c r="E998" s="1">
        <v>0</v>
      </c>
      <c r="F998" s="1">
        <v>0</v>
      </c>
      <c r="G998" s="2">
        <f t="shared" si="22"/>
        <v>20819.254649999999</v>
      </c>
      <c r="H998" s="2">
        <f t="shared" si="19"/>
        <v>0.52999999996973202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26373.26</v>
      </c>
      <c r="D999" s="1">
        <f>BILANCA!E21</f>
        <v>25570.27</v>
      </c>
      <c r="E999" s="1">
        <v>0</v>
      </c>
      <c r="F999" s="1">
        <v>0</v>
      </c>
      <c r="G999" s="2">
        <f t="shared" si="22"/>
        <v>1240.2208000000001</v>
      </c>
      <c r="H999" s="2">
        <f t="shared" si="19"/>
        <v>0.52999999999883585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47443.35</v>
      </c>
      <c r="D1000" s="1">
        <f>BILANCA!E22</f>
        <v>57980.32</v>
      </c>
      <c r="E1000" s="1">
        <v>0</v>
      </c>
      <c r="F1000" s="1">
        <v>0</v>
      </c>
      <c r="G1000" s="2">
        <f t="shared" si="22"/>
        <v>2777.8678300000001</v>
      </c>
      <c r="H1000" s="2">
        <f t="shared" si="19"/>
        <v>0.66999999999825377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20232.77</v>
      </c>
      <c r="D1003" s="1">
        <f>BILANCA!E25</f>
        <v>23884.58</v>
      </c>
      <c r="E1003" s="1">
        <v>0</v>
      </c>
      <c r="F1003" s="1">
        <v>0</v>
      </c>
      <c r="G1003" s="2">
        <f t="shared" si="22"/>
        <v>1360.0386000000001</v>
      </c>
      <c r="H1003" s="2">
        <f t="shared" si="19"/>
        <v>0.64999999999781721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57086.9</v>
      </c>
      <c r="D1004" s="1">
        <f>BILANCA!E26</f>
        <v>58804.95</v>
      </c>
      <c r="E1004" s="1">
        <v>0</v>
      </c>
      <c r="F1004" s="1">
        <v>0</v>
      </c>
      <c r="G1004" s="2">
        <f t="shared" si="22"/>
        <v>3668.6328000000003</v>
      </c>
      <c r="H1004" s="2">
        <f t="shared" si="19"/>
        <v>0.15000000000145519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711152.81</v>
      </c>
      <c r="D1006" s="1">
        <f>BILANCA!E28</f>
        <v>421851.24</v>
      </c>
      <c r="E1006" s="1">
        <v>0</v>
      </c>
      <c r="F1006" s="1">
        <v>0</v>
      </c>
      <c r="G1006" s="2">
        <f t="shared" si="22"/>
        <v>35761.671669999996</v>
      </c>
      <c r="H1006" s="2">
        <f t="shared" si="19"/>
        <v>0.42999999993480742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7963.37</v>
      </c>
      <c r="D1007" s="1">
        <f>BILANCA!E29</f>
        <v>8402.369999999999</v>
      </c>
      <c r="E1007" s="1">
        <v>0</v>
      </c>
      <c r="F1007" s="1">
        <v>0</v>
      </c>
      <c r="G1007" s="2">
        <f t="shared" si="22"/>
        <v>594.43463999999994</v>
      </c>
      <c r="H1007" s="2">
        <f t="shared" si="19"/>
        <v>0.73999999999887223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7963.37</v>
      </c>
      <c r="D1008" s="1">
        <f>BILANCA!E30</f>
        <v>9489.73</v>
      </c>
      <c r="E1008" s="1">
        <v>0</v>
      </c>
      <c r="F1008" s="1">
        <v>0</v>
      </c>
      <c r="G1008" s="2">
        <f t="shared" si="22"/>
        <v>673.57074999999998</v>
      </c>
      <c r="H1008" s="2">
        <f t="shared" si="19"/>
        <v>0.64000000000032742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1087.3599999999999</v>
      </c>
      <c r="E1012" s="1">
        <v>0</v>
      </c>
      <c r="F1012" s="1">
        <v>0</v>
      </c>
      <c r="G1012" s="2">
        <f t="shared" si="22"/>
        <v>63.066879999999998</v>
      </c>
      <c r="H1012" s="2">
        <f t="shared" si="19"/>
        <v>0.35999999999989996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7932.8800000000047</v>
      </c>
      <c r="D1013" s="1">
        <f>BILANCA!E35</f>
        <v>8514.4400000000023</v>
      </c>
      <c r="E1013" s="1">
        <v>0</v>
      </c>
      <c r="F1013" s="1">
        <v>0</v>
      </c>
      <c r="G1013" s="2">
        <f t="shared" si="22"/>
        <v>748.85280000000023</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304609.12</v>
      </c>
      <c r="D1014" s="1">
        <f>BILANCA!E36</f>
        <v>309539.32</v>
      </c>
      <c r="E1014" s="1">
        <v>0</v>
      </c>
      <c r="F1014" s="1">
        <v>0</v>
      </c>
      <c r="G1014" s="2">
        <f t="shared" si="22"/>
        <v>28634.32056</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296676.24</v>
      </c>
      <c r="D1018" s="1">
        <f>BILANCA!E40</f>
        <v>301024.88</v>
      </c>
      <c r="E1018" s="1">
        <v>0</v>
      </c>
      <c r="F1018" s="1">
        <v>0</v>
      </c>
      <c r="G1018" s="2">
        <f t="shared" si="22"/>
        <v>31455.410000000003</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4976.3900000000003</v>
      </c>
      <c r="D1025" s="1">
        <f>BILANCA!E47</f>
        <v>4976.3900000000003</v>
      </c>
      <c r="E1025" s="1">
        <v>0</v>
      </c>
      <c r="F1025" s="1">
        <v>0</v>
      </c>
      <c r="G1025" s="2">
        <f t="shared" si="22"/>
        <v>627.02514000000008</v>
      </c>
      <c r="H1025" s="2">
        <f t="shared" si="19"/>
        <v>0.78000000000065484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4976.3900000000003</v>
      </c>
      <c r="D1028" s="1">
        <f>BILANCA!E50</f>
        <v>4976.3900000000003</v>
      </c>
      <c r="E1028" s="1">
        <v>0</v>
      </c>
      <c r="F1028" s="1">
        <v>0</v>
      </c>
      <c r="G1028" s="2">
        <f t="shared" si="22"/>
        <v>671.81265000000008</v>
      </c>
      <c r="H1028" s="2">
        <f t="shared" si="19"/>
        <v>0.78000000000065484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49781.13</v>
      </c>
      <c r="D1032" s="1">
        <f>BILANCA!E54</f>
        <v>55605.32</v>
      </c>
      <c r="E1032" s="1">
        <v>0</v>
      </c>
      <c r="F1032" s="1">
        <v>0</v>
      </c>
      <c r="G1032" s="2">
        <f t="shared" si="22"/>
        <v>7888.5967299999993</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49781.13</v>
      </c>
      <c r="D1033" s="1">
        <f>BILANCA!E55</f>
        <v>55605.32</v>
      </c>
      <c r="E1033" s="1">
        <v>0</v>
      </c>
      <c r="F1033" s="1">
        <v>0</v>
      </c>
      <c r="G1033" s="2">
        <f t="shared" si="22"/>
        <v>8049.5884999999998</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237354.39</v>
      </c>
      <c r="D1046" s="1">
        <f>BILANCA!E68</f>
        <v>318035.8</v>
      </c>
      <c r="E1046" s="1">
        <v>0</v>
      </c>
      <c r="F1046" s="1">
        <v>0</v>
      </c>
      <c r="G1046" s="2">
        <f t="shared" si="22"/>
        <v>55025.837369999994</v>
      </c>
      <c r="H1046" s="2">
        <f t="shared" si="19"/>
        <v>0.59000000002561137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3071.62</v>
      </c>
      <c r="D1056" s="1">
        <f>BILANCA!E78</f>
        <v>9076.08</v>
      </c>
      <c r="E1056" s="1">
        <v>0</v>
      </c>
      <c r="F1056" s="1">
        <v>0</v>
      </c>
      <c r="G1056" s="2">
        <f t="shared" si="22"/>
        <v>1549.3359399999999</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3071.62</v>
      </c>
      <c r="D1064" s="1">
        <f>BILANCA!E86</f>
        <v>9076.08</v>
      </c>
      <c r="E1064" s="1">
        <v>0</v>
      </c>
      <c r="F1064" s="1">
        <v>0</v>
      </c>
      <c r="G1064" s="2">
        <f t="shared" si="22"/>
        <v>1719.1261800000002</v>
      </c>
      <c r="H1064" s="2">
        <f t="shared" si="19"/>
        <v>0.46000000000003638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12991.97</v>
      </c>
      <c r="D1112" s="1">
        <f>BILANCA!E134</f>
        <v>22800</v>
      </c>
      <c r="E1112" s="1">
        <v>0</v>
      </c>
      <c r="F1112" s="1">
        <v>0</v>
      </c>
      <c r="G1112" s="2">
        <f t="shared" si="22"/>
        <v>7558.3641300000008</v>
      </c>
      <c r="H1112" s="2">
        <f t="shared" si="23"/>
        <v>3.0000000000654836E-2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12991.97</v>
      </c>
      <c r="D1113" s="1">
        <f>BILANCA!E135</f>
        <v>22800</v>
      </c>
      <c r="E1113" s="1">
        <v>0</v>
      </c>
      <c r="F1113" s="1">
        <v>0</v>
      </c>
      <c r="G1113" s="2">
        <f t="shared" si="22"/>
        <v>7616.9560999999994</v>
      </c>
      <c r="H1113" s="2">
        <f t="shared" si="23"/>
        <v>3.0000000000654836E-2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12991.97</v>
      </c>
      <c r="D1118" s="1">
        <f>BILANCA!E140</f>
        <v>22800</v>
      </c>
      <c r="E1118" s="1">
        <v>0</v>
      </c>
      <c r="F1118" s="1">
        <v>0</v>
      </c>
      <c r="G1118" s="2">
        <f t="shared" si="22"/>
        <v>7909.9159500000005</v>
      </c>
      <c r="H1118" s="2">
        <f t="shared" si="23"/>
        <v>3.0000000000654836E-2</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64645.08</v>
      </c>
      <c r="D1124" s="1">
        <f>BILANCA!E146</f>
        <v>94748.23</v>
      </c>
      <c r="E1124" s="1">
        <v>0</v>
      </c>
      <c r="F1124" s="1">
        <v>0</v>
      </c>
      <c r="G1124" s="2">
        <f t="shared" si="22"/>
        <v>35833.957139999999</v>
      </c>
      <c r="H1124" s="2">
        <f t="shared" si="23"/>
        <v>0.30999999999767169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6856.16</v>
      </c>
      <c r="D1137" s="1">
        <f>BILANCA!E159</f>
        <v>2963.6</v>
      </c>
      <c r="E1137" s="1">
        <v>0</v>
      </c>
      <c r="F1137" s="1">
        <v>0</v>
      </c>
      <c r="G1137" s="2">
        <f t="shared" si="22"/>
        <v>1968.63744</v>
      </c>
      <c r="H1137" s="2">
        <f t="shared" si="23"/>
        <v>0.55999999999994543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7084.84</v>
      </c>
      <c r="D1138" s="1">
        <f>BILANCA!E160</f>
        <v>6367.24</v>
      </c>
      <c r="E1138" s="1">
        <v>0</v>
      </c>
      <c r="F1138" s="1">
        <v>0</v>
      </c>
      <c r="G1138" s="2">
        <f t="shared" si="22"/>
        <v>3071.9946</v>
      </c>
      <c r="H1138" s="2">
        <f t="shared" si="23"/>
        <v>0.3999999999996362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50917.67</v>
      </c>
      <c r="D1139" s="1">
        <f>BILANCA!E161</f>
        <v>85822.23</v>
      </c>
      <c r="E1139" s="1">
        <v>0</v>
      </c>
      <c r="F1139" s="1">
        <v>0</v>
      </c>
      <c r="G1139" s="2">
        <f t="shared" si="22"/>
        <v>34719.692279999996</v>
      </c>
      <c r="H1139" s="2">
        <f t="shared" si="23"/>
        <v>0.55999999999767169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213.59</v>
      </c>
      <c r="D1141" s="1">
        <f>BILANCA!E163</f>
        <v>404.84</v>
      </c>
      <c r="E1141" s="1">
        <v>0</v>
      </c>
      <c r="F1141" s="1">
        <v>0</v>
      </c>
      <c r="G1141" s="2">
        <f t="shared" si="22"/>
        <v>161.67666</v>
      </c>
      <c r="H1141" s="2">
        <f t="shared" si="23"/>
        <v>0.5700000000000216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612.59</v>
      </c>
      <c r="D1142" s="1">
        <f>BILANCA!E164</f>
        <v>131.55000000000001</v>
      </c>
      <c r="E1142" s="1">
        <v>0</v>
      </c>
      <c r="F1142" s="1">
        <v>0</v>
      </c>
      <c r="G1142" s="2">
        <f t="shared" si="22"/>
        <v>139.23471000000001</v>
      </c>
      <c r="H1142" s="2">
        <f t="shared" si="23"/>
        <v>0.8599999999999568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612.59</v>
      </c>
      <c r="D1144" s="1">
        <f>BILANCA!E166</f>
        <v>131.55000000000001</v>
      </c>
      <c r="E1144" s="1">
        <v>0</v>
      </c>
      <c r="F1144" s="1">
        <v>0</v>
      </c>
      <c r="G1144" s="2">
        <f t="shared" si="22"/>
        <v>140.98609000000002</v>
      </c>
      <c r="H1144" s="2">
        <f t="shared" si="23"/>
        <v>0.8599999999999568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156033.13</v>
      </c>
      <c r="D1148" s="1">
        <f>BILANCA!E170</f>
        <v>191279.94</v>
      </c>
      <c r="E1148" s="1">
        <v>0</v>
      </c>
      <c r="F1148" s="1">
        <v>0</v>
      </c>
      <c r="G1148" s="2">
        <f t="shared" si="22"/>
        <v>88867.846650000007</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156033.13</v>
      </c>
      <c r="D1151" s="1">
        <f>BILANCA!E173</f>
        <v>191279.94</v>
      </c>
      <c r="E1151" s="1">
        <v>0</v>
      </c>
      <c r="F1151" s="1">
        <v>0</v>
      </c>
      <c r="G1151" s="2">
        <f t="shared" si="22"/>
        <v>90483.625679999997</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3019530.3499999996</v>
      </c>
      <c r="D1152" s="1">
        <f>BILANCA!E175</f>
        <v>3164526.69</v>
      </c>
      <c r="E1152" s="1">
        <v>0</v>
      </c>
      <c r="F1152" s="1">
        <v>0</v>
      </c>
      <c r="G1152" s="2">
        <f t="shared" si="22"/>
        <v>1579910.6503699999</v>
      </c>
      <c r="H1152" s="2">
        <f t="shared" si="23"/>
        <v>0.65999999968335032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188811.58999999997</v>
      </c>
      <c r="D1153" s="1">
        <f>BILANCA!E176</f>
        <v>264248.37</v>
      </c>
      <c r="E1153" s="1">
        <v>0</v>
      </c>
      <c r="F1153" s="1">
        <v>0</v>
      </c>
      <c r="G1153" s="2">
        <f t="shared" si="22"/>
        <v>121942.4161</v>
      </c>
      <c r="H1153" s="2">
        <f t="shared" si="23"/>
        <v>0.78000000002793968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187140.34999999998</v>
      </c>
      <c r="D1154" s="1">
        <f>BILANCA!E177</f>
        <v>264224.37</v>
      </c>
      <c r="E1154" s="1">
        <v>0</v>
      </c>
      <c r="F1154" s="1">
        <v>0</v>
      </c>
      <c r="G1154" s="2">
        <f t="shared" si="22"/>
        <v>122365.73439</v>
      </c>
      <c r="H1154" s="2">
        <f t="shared" si="23"/>
        <v>0.71999999997206032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153017.31</v>
      </c>
      <c r="D1155" s="1">
        <f>BILANCA!E178</f>
        <v>188478.58</v>
      </c>
      <c r="E1155" s="1">
        <v>0</v>
      </c>
      <c r="F1155" s="1">
        <v>0</v>
      </c>
      <c r="G1155" s="2">
        <f t="shared" si="22"/>
        <v>91155.608839999986</v>
      </c>
      <c r="H1155" s="2">
        <f t="shared" si="23"/>
        <v>0.73000000001047738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31218.36</v>
      </c>
      <c r="D1156" s="1">
        <f>BILANCA!E179</f>
        <v>26868.9</v>
      </c>
      <c r="E1156" s="1">
        <v>0</v>
      </c>
      <c r="F1156" s="1">
        <v>0</v>
      </c>
      <c r="G1156" s="2">
        <f t="shared" si="22"/>
        <v>14697.41568</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44.33</v>
      </c>
      <c r="E1163" s="1">
        <v>0</v>
      </c>
      <c r="F1163" s="1">
        <v>0</v>
      </c>
      <c r="G1163" s="2">
        <f t="shared" si="22"/>
        <v>15.958799999999998</v>
      </c>
      <c r="H1163" s="2">
        <f t="shared" si="23"/>
        <v>0.32999999999999829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2904.68</v>
      </c>
      <c r="D1165" s="1">
        <f>BILANCA!E188</f>
        <v>48832.56</v>
      </c>
      <c r="E1165" s="1">
        <v>0</v>
      </c>
      <c r="F1165" s="1">
        <v>0</v>
      </c>
      <c r="G1165" s="2">
        <f t="shared" si="22"/>
        <v>18303.703600000001</v>
      </c>
      <c r="H1165" s="2">
        <f t="shared" si="23"/>
        <v>0.76000000000249202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1602.63</v>
      </c>
      <c r="D1166" s="1">
        <f>BILANCA!E189</f>
        <v>24</v>
      </c>
      <c r="E1166" s="1">
        <v>0</v>
      </c>
      <c r="F1166" s="1">
        <v>0</v>
      </c>
      <c r="G1166" s="2">
        <f t="shared" si="22"/>
        <v>302.06529</v>
      </c>
      <c r="H1166" s="2">
        <f t="shared" si="23"/>
        <v>0.36999999999989086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68.61</v>
      </c>
      <c r="D1211" s="1">
        <f>BILANCA!E234</f>
        <v>0</v>
      </c>
      <c r="E1211" s="1">
        <v>0</v>
      </c>
      <c r="F1211" s="1">
        <v>0</v>
      </c>
      <c r="G1211" s="2">
        <f t="shared" si="22"/>
        <v>15.643080000000001</v>
      </c>
      <c r="H1211" s="2">
        <f t="shared" si="23"/>
        <v>0.39000000000000057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68.61</v>
      </c>
      <c r="D1213" s="1">
        <f>BILANCA!E236</f>
        <v>0</v>
      </c>
      <c r="E1213" s="1">
        <v>0</v>
      </c>
      <c r="F1213" s="1">
        <v>0</v>
      </c>
      <c r="G1213" s="2">
        <f t="shared" si="22"/>
        <v>15.7803</v>
      </c>
      <c r="H1213" s="2">
        <f t="shared" si="23"/>
        <v>0.39000000000000057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2830718.76</v>
      </c>
      <c r="D1214" s="1">
        <f>BILANCA!E237</f>
        <v>2900278.32</v>
      </c>
      <c r="E1214" s="1">
        <v>0</v>
      </c>
      <c r="F1214" s="1">
        <v>0</v>
      </c>
      <c r="G1214" s="2">
        <f t="shared" si="22"/>
        <v>1993824.6173999999</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2795167.9299999997</v>
      </c>
      <c r="D1215" s="1">
        <f>BILANCA!E238</f>
        <v>2869290.89</v>
      </c>
      <c r="E1215" s="1">
        <v>0</v>
      </c>
      <c r="F1215" s="1">
        <v>0</v>
      </c>
      <c r="G1215" s="2">
        <f t="shared" si="22"/>
        <v>1979829.9327200002</v>
      </c>
      <c r="H1215" s="2">
        <f t="shared" si="23"/>
        <v>0.18000000016763806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2795167.9299999997</v>
      </c>
      <c r="D1216" s="1">
        <f>BILANCA!E239</f>
        <v>2869290.89</v>
      </c>
      <c r="E1216" s="1">
        <v>0</v>
      </c>
      <c r="F1216" s="1">
        <v>0</v>
      </c>
      <c r="G1216" s="2">
        <f t="shared" si="22"/>
        <v>1988363.68243</v>
      </c>
      <c r="H1216" s="2">
        <f t="shared" si="23"/>
        <v>0.18000000016763806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2782046.3</v>
      </c>
      <c r="D1217" s="1">
        <f>BILANCA!E240</f>
        <v>2845229.75</v>
      </c>
      <c r="E1217" s="1">
        <v>0</v>
      </c>
      <c r="F1217" s="1">
        <v>0</v>
      </c>
      <c r="G1217" s="2">
        <f t="shared" si="22"/>
        <v>1982566.3572</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13121.63</v>
      </c>
      <c r="D1218" s="1">
        <f>BILANCA!E241</f>
        <v>24061.14</v>
      </c>
      <c r="E1218" s="1">
        <v>0</v>
      </c>
      <c r="F1218" s="1">
        <v>0</v>
      </c>
      <c r="G1218" s="2">
        <f t="shared" si="22"/>
        <v>14392.318849999998</v>
      </c>
      <c r="H1218" s="2">
        <f t="shared" si="23"/>
        <v>0.51000000000021828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21210.83</v>
      </c>
      <c r="D1222" s="1">
        <f>BILANCA!E245</f>
        <v>21929.879999999997</v>
      </c>
      <c r="E1222" s="1">
        <v>0</v>
      </c>
      <c r="F1222" s="1">
        <v>0</v>
      </c>
      <c r="G1222" s="2">
        <f t="shared" si="22"/>
        <v>15551.871009999999</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24077.66</v>
      </c>
      <c r="D1223" s="1">
        <f>BILANCA!E246</f>
        <v>23199.03</v>
      </c>
      <c r="E1223" s="1">
        <v>0</v>
      </c>
      <c r="F1223" s="1">
        <v>0</v>
      </c>
      <c r="G1223" s="2">
        <f t="shared" si="22"/>
        <v>16914.1728</v>
      </c>
      <c r="H1223" s="2">
        <f t="shared" si="23"/>
        <v>0.36999999999898137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24077.66</v>
      </c>
      <c r="D1224" s="1">
        <f>BILANCA!E247</f>
        <v>23199.03</v>
      </c>
      <c r="E1224" s="1">
        <v>0</v>
      </c>
      <c r="F1224" s="1">
        <v>0</v>
      </c>
      <c r="G1224" s="2">
        <f t="shared" si="22"/>
        <v>16984.648519999999</v>
      </c>
      <c r="H1224" s="2">
        <f t="shared" si="23"/>
        <v>0.36999999999898137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2866.83</v>
      </c>
      <c r="D1227" s="1">
        <f>BILANCA!E250</f>
        <v>1269.1500000000001</v>
      </c>
      <c r="E1227" s="1">
        <v>0</v>
      </c>
      <c r="F1227" s="1">
        <v>0</v>
      </c>
      <c r="G1227" s="2">
        <f t="shared" si="22"/>
        <v>1318.8517200000001</v>
      </c>
      <c r="H1227" s="2">
        <f t="shared" si="23"/>
        <v>0.32000000000016371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2866.83</v>
      </c>
      <c r="D1229" s="1">
        <f>BILANCA!E252</f>
        <v>1269.1500000000001</v>
      </c>
      <c r="E1229" s="1">
        <v>0</v>
      </c>
      <c r="F1229" s="1">
        <v>0</v>
      </c>
      <c r="G1229" s="2">
        <f t="shared" si="22"/>
        <v>1329.6619800000001</v>
      </c>
      <c r="H1229" s="2">
        <f t="shared" si="23"/>
        <v>0.32000000000016371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13727.41</v>
      </c>
      <c r="D1232" s="1">
        <f>BILANCA!E255</f>
        <v>8926</v>
      </c>
      <c r="E1232" s="1">
        <v>0</v>
      </c>
      <c r="F1232" s="1">
        <v>0</v>
      </c>
      <c r="G1232" s="2">
        <f t="shared" si="22"/>
        <v>7863.2730900000006</v>
      </c>
      <c r="H1232" s="2">
        <f t="shared" si="23"/>
        <v>0.40999999999985448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612.59</v>
      </c>
      <c r="D1233" s="1">
        <f>BILANCA!E256</f>
        <v>131.55000000000001</v>
      </c>
      <c r="E1233" s="1">
        <v>0</v>
      </c>
      <c r="F1233" s="1">
        <v>0</v>
      </c>
      <c r="G1233" s="2">
        <f t="shared" si="22"/>
        <v>218.92250000000001</v>
      </c>
      <c r="H1233" s="2">
        <f t="shared" si="23"/>
        <v>0.8599999999999568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127784.47</v>
      </c>
      <c r="D1236" s="1">
        <f>BILANCA!E259</f>
        <v>54898.95</v>
      </c>
      <c r="E1236" s="1">
        <v>0</v>
      </c>
      <c r="F1236" s="1">
        <v>0</v>
      </c>
      <c r="G1236" s="2">
        <f t="shared" si="22"/>
        <v>60108.339609999995</v>
      </c>
      <c r="H1236" s="2">
        <f t="shared" si="23"/>
        <v>0.52000000000407454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127784.47</v>
      </c>
      <c r="D1237" s="1">
        <f>BILANCA!E260</f>
        <v>54898.95</v>
      </c>
      <c r="E1237" s="1">
        <v>0</v>
      </c>
      <c r="F1237" s="1">
        <v>0</v>
      </c>
      <c r="G1237" s="2">
        <f t="shared" si="22"/>
        <v>60345.921979999999</v>
      </c>
      <c r="H1237" s="2">
        <f t="shared" si="23"/>
        <v>0.52000000000407454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6028.64</v>
      </c>
      <c r="D1240" s="1">
        <f>BILANCA!E264</f>
        <v>6334.71</v>
      </c>
      <c r="E1240" s="1">
        <v>0</v>
      </c>
      <c r="F1240" s="1">
        <v>0</v>
      </c>
      <c r="G1240" s="2">
        <f t="shared" si="22"/>
        <v>4805.4014200000001</v>
      </c>
      <c r="H1240" s="2">
        <f t="shared" si="23"/>
        <v>0.6499999999996362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58830.03</v>
      </c>
      <c r="D1241" s="1">
        <f>BILANCA!E265</f>
        <v>88818.36</v>
      </c>
      <c r="E1241" s="1">
        <v>0</v>
      </c>
      <c r="F1241" s="1">
        <v>0</v>
      </c>
      <c r="G1241" s="2">
        <f t="shared" si="22"/>
        <v>61008.421500000004</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594.92999999999995</v>
      </c>
      <c r="D1242" s="1">
        <f>BILANCA!E266</f>
        <v>113.91</v>
      </c>
      <c r="E1242" s="1">
        <v>0</v>
      </c>
      <c r="F1242" s="1">
        <v>0</v>
      </c>
      <c r="G1242" s="2">
        <f t="shared" ref="G1242:G1479" si="24">B1242/1000*C1242+B1242/500*D1242</f>
        <v>213.09225000000001</v>
      </c>
      <c r="H1242" s="2">
        <f t="shared" si="23"/>
        <v>0.16000000000005343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17.66</v>
      </c>
      <c r="D1243" s="1">
        <f>BILANCA!E267</f>
        <v>17.64</v>
      </c>
      <c r="E1243" s="1">
        <v>0</v>
      </c>
      <c r="F1243" s="1">
        <v>0</v>
      </c>
      <c r="G1243" s="2">
        <f t="shared" si="24"/>
        <v>13.764400000000002</v>
      </c>
      <c r="H1243" s="2">
        <f t="shared" si="23"/>
        <v>0.69999999999999929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3071.62</v>
      </c>
      <c r="D1244" s="1">
        <f>BILANCA!E268</f>
        <v>9076.08</v>
      </c>
      <c r="E1244" s="1">
        <v>0</v>
      </c>
      <c r="F1244" s="1">
        <v>0</v>
      </c>
      <c r="G1244" s="2">
        <f t="shared" si="24"/>
        <v>5539.4065800000008</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50917.67</v>
      </c>
      <c r="D1262" s="1">
        <f>BILANCA!E286</f>
        <v>85822.23</v>
      </c>
      <c r="E1262" s="1">
        <v>0</v>
      </c>
      <c r="F1262" s="1">
        <v>0</v>
      </c>
      <c r="G1262" s="2">
        <f t="shared" si="24"/>
        <v>62094.834270000007</v>
      </c>
      <c r="H1262" s="2">
        <f t="shared" si="23"/>
        <v>0.55999999999767169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44.33</v>
      </c>
      <c r="E1263" s="1">
        <v>0</v>
      </c>
      <c r="F1263" s="1">
        <v>0</v>
      </c>
      <c r="G1263" s="2">
        <f t="shared" si="24"/>
        <v>24.8248</v>
      </c>
      <c r="H1263" s="2">
        <f t="shared" si="23"/>
        <v>0.32999999999999829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187140.35</v>
      </c>
      <c r="D1264" s="1">
        <f>BILANCA!E288</f>
        <v>264180.03999999998</v>
      </c>
      <c r="E1264" s="1">
        <v>0</v>
      </c>
      <c r="F1264" s="1">
        <v>0</v>
      </c>
      <c r="G1264" s="2">
        <f t="shared" si="24"/>
        <v>201055.62083</v>
      </c>
      <c r="H1264" s="2">
        <f t="shared" si="23"/>
        <v>0.38999999998486601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24</v>
      </c>
      <c r="E1265" s="1">
        <v>0</v>
      </c>
      <c r="F1265" s="1">
        <v>0</v>
      </c>
      <c r="G1265" s="2">
        <f t="shared" si="24"/>
        <v>13.535999999999998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1602.63</v>
      </c>
      <c r="D1266" s="1">
        <f>BILANCA!E290</f>
        <v>0</v>
      </c>
      <c r="E1266" s="1">
        <v>0</v>
      </c>
      <c r="F1266" s="1">
        <v>0</v>
      </c>
      <c r="G1266" s="2">
        <f t="shared" si="24"/>
        <v>453.54428999999999</v>
      </c>
      <c r="H1266" s="2">
        <f t="shared" si="23"/>
        <v>0.36999999999989086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2904.68</v>
      </c>
      <c r="D1278" s="1">
        <f>BILANCA!E302</f>
        <v>48832.56</v>
      </c>
      <c r="E1278" s="1">
        <v>0</v>
      </c>
      <c r="F1278" s="1">
        <v>0</v>
      </c>
      <c r="G1278" s="2">
        <f t="shared" si="24"/>
        <v>29668.090999999997</v>
      </c>
      <c r="H1278" s="2">
        <f t="shared" si="23"/>
        <v>0.76000000000249202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2770167.9</v>
      </c>
      <c r="D1408" s="1">
        <f>'RAS-funkcijski'!E114</f>
        <v>3147485.9600000004</v>
      </c>
      <c r="E1408" s="1">
        <v>0</v>
      </c>
      <c r="F1408" s="1">
        <v>0</v>
      </c>
      <c r="G1408" s="2">
        <f t="shared" si="24"/>
        <v>997165.38020000001</v>
      </c>
      <c r="H1408" s="2">
        <f t="shared" si="27"/>
        <v>0.13999999966472387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2680605.09</v>
      </c>
      <c r="D1409" s="1">
        <f>'RAS-funkcijski'!E115</f>
        <v>3016731.24</v>
      </c>
      <c r="E1409" s="1">
        <v>0</v>
      </c>
      <c r="F1409" s="1">
        <v>0</v>
      </c>
      <c r="G1409" s="2">
        <f t="shared" si="24"/>
        <v>967261.50027000008</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2680605.09</v>
      </c>
      <c r="D1411" s="1">
        <f>'RAS-funkcijski'!E117</f>
        <v>3016731.24</v>
      </c>
      <c r="E1411" s="1">
        <v>0</v>
      </c>
      <c r="F1411" s="1">
        <v>0</v>
      </c>
      <c r="G1411" s="2">
        <f t="shared" si="24"/>
        <v>984689.6354100001</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89562.81</v>
      </c>
      <c r="D1420" s="1">
        <f>'RAS-funkcijski'!E126</f>
        <v>130754.72</v>
      </c>
      <c r="E1420" s="1">
        <v>0</v>
      </c>
      <c r="F1420" s="1">
        <v>0</v>
      </c>
      <c r="G1420" s="2">
        <f t="shared" si="24"/>
        <v>42830.8145</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2770167.9</v>
      </c>
      <c r="D1435" s="13">
        <f>'RAS-funkcijski'!E141</f>
        <v>3147485.9600000004</v>
      </c>
      <c r="E1435" s="13">
        <v>0</v>
      </c>
      <c r="F1435" s="13">
        <v>0</v>
      </c>
      <c r="G1435" s="14">
        <f t="shared" si="24"/>
        <v>1241924.1553400003</v>
      </c>
      <c r="H1435" s="14">
        <f t="shared" si="27"/>
        <v>0.13999999966472387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41097.08</v>
      </c>
      <c r="D1436" s="6">
        <f>'P-VRIO'!E5</f>
        <v>348.57</v>
      </c>
      <c r="E1436" s="6">
        <v>0</v>
      </c>
      <c r="F1436" s="6">
        <v>0</v>
      </c>
      <c r="G1436" s="7">
        <f t="shared" si="24"/>
        <v>41.794220000000003</v>
      </c>
      <c r="H1436" s="7">
        <f t="shared" si="27"/>
        <v>0.51000000000175305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9808.0300000000007</v>
      </c>
      <c r="D1437" s="1">
        <f>'P-VRIO'!E6</f>
        <v>0</v>
      </c>
      <c r="E1437" s="1">
        <v>0</v>
      </c>
      <c r="F1437" s="1">
        <v>0</v>
      </c>
      <c r="G1437" s="2">
        <f t="shared" si="24"/>
        <v>19.616060000000001</v>
      </c>
      <c r="H1437" s="2">
        <f t="shared" si="27"/>
        <v>3.0000000000654836E-2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9808.0300000000007</v>
      </c>
      <c r="D1445" s="1">
        <f>'P-VRIO'!E14</f>
        <v>0</v>
      </c>
      <c r="E1445" s="1">
        <v>0</v>
      </c>
      <c r="F1445" s="1">
        <v>0</v>
      </c>
      <c r="G1445" s="2">
        <f t="shared" si="24"/>
        <v>98.080300000000008</v>
      </c>
      <c r="H1445" s="2">
        <f t="shared" si="27"/>
        <v>3.0000000000654836E-2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9808.0300000000007</v>
      </c>
      <c r="D1450" s="1">
        <f>'P-VRIO'!E19</f>
        <v>0</v>
      </c>
      <c r="E1450" s="1">
        <v>0</v>
      </c>
      <c r="F1450" s="1">
        <v>0</v>
      </c>
      <c r="G1450" s="2">
        <f t="shared" si="24"/>
        <v>147.12045000000001</v>
      </c>
      <c r="H1450" s="2">
        <f t="shared" si="27"/>
        <v>3.0000000000654836E-2</v>
      </c>
      <c r="I1450" s="10">
        <f t="shared" si="29"/>
        <v>4.4136135000963401</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31289.05</v>
      </c>
      <c r="D1453" s="1">
        <f>'P-VRIO'!E22</f>
        <v>348.57</v>
      </c>
      <c r="E1453" s="1">
        <v>0</v>
      </c>
      <c r="F1453" s="1">
        <v>0</v>
      </c>
      <c r="G1453" s="2">
        <f t="shared" si="24"/>
        <v>575.75142000000005</v>
      </c>
      <c r="H1453" s="2">
        <f t="shared" si="27"/>
        <v>0.47999999999927923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31289.05</v>
      </c>
      <c r="D1454" s="1">
        <f>'P-VRIO'!E23</f>
        <v>348.57</v>
      </c>
      <c r="E1454" s="1">
        <v>0</v>
      </c>
      <c r="F1454" s="1">
        <v>0</v>
      </c>
      <c r="G1454" s="2">
        <f t="shared" si="24"/>
        <v>607.73761000000002</v>
      </c>
      <c r="H1454" s="2">
        <f t="shared" si="27"/>
        <v>0.47999999999927923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31289.05</v>
      </c>
      <c r="D1456" s="1">
        <f>'P-VRIO'!E25</f>
        <v>348.57</v>
      </c>
      <c r="E1456" s="1">
        <v>0</v>
      </c>
      <c r="F1456" s="1">
        <v>0</v>
      </c>
      <c r="G1456" s="2">
        <f t="shared" si="24"/>
        <v>671.70999000000006</v>
      </c>
      <c r="H1456" s="2">
        <f t="shared" si="27"/>
        <v>0.47999999999927923</v>
      </c>
      <c r="I1456" s="10">
        <f t="shared" si="30"/>
        <v>322.42079519951585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188742.98</v>
      </c>
      <c r="D1480" s="6"/>
      <c r="E1480" s="6">
        <v>0</v>
      </c>
      <c r="F1480" s="6">
        <v>0</v>
      </c>
      <c r="G1480" s="7">
        <f t="shared" ref="G1480:G1580" si="34">B1480/1000*C1480</f>
        <v>188.74298000000002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3251437.75</v>
      </c>
      <c r="D1481" s="1">
        <v>0</v>
      </c>
      <c r="E1481" s="1">
        <v>0</v>
      </c>
      <c r="F1481" s="1">
        <v>0</v>
      </c>
      <c r="G1481" s="2">
        <f t="shared" si="34"/>
        <v>6502.8755000000001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60781.81</v>
      </c>
      <c r="D1482" s="1">
        <v>0</v>
      </c>
      <c r="E1482" s="1">
        <v>0</v>
      </c>
      <c r="F1482" s="1">
        <v>0</v>
      </c>
      <c r="G1482" s="2">
        <f t="shared" si="34"/>
        <v>182.34542999999999</v>
      </c>
      <c r="H1482" s="2">
        <f t="shared" si="35"/>
        <v>0.19000000000232831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3064431.43</v>
      </c>
      <c r="D1483" s="1">
        <v>0</v>
      </c>
      <c r="E1483" s="1">
        <v>0</v>
      </c>
      <c r="F1483" s="1">
        <v>0</v>
      </c>
      <c r="G1483" s="2">
        <f t="shared" si="34"/>
        <v>12257.72572</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2223867.0699999998</v>
      </c>
      <c r="D1484" s="1">
        <v>0</v>
      </c>
      <c r="E1484" s="1">
        <v>0</v>
      </c>
      <c r="F1484" s="1">
        <v>0</v>
      </c>
      <c r="G1484" s="2">
        <f t="shared" si="34"/>
        <v>11119.335349999999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807139.66</v>
      </c>
      <c r="D1485" s="1">
        <v>0</v>
      </c>
      <c r="E1485" s="1">
        <v>0</v>
      </c>
      <c r="F1485" s="1">
        <v>0</v>
      </c>
      <c r="G1485" s="2">
        <f t="shared" si="34"/>
        <v>4842.8379600000007</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30576.6</v>
      </c>
      <c r="D1489" s="1">
        <v>0</v>
      </c>
      <c r="E1489" s="1">
        <v>0</v>
      </c>
      <c r="F1489" s="1">
        <v>0</v>
      </c>
      <c r="G1489" s="2">
        <f t="shared" si="34"/>
        <v>305.76600000000002</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2848.1</v>
      </c>
      <c r="D1491" s="1">
        <v>0</v>
      </c>
      <c r="E1491" s="1">
        <v>0</v>
      </c>
      <c r="F1491" s="1">
        <v>0</v>
      </c>
      <c r="G1491" s="2">
        <f t="shared" si="34"/>
        <v>34.177199999999999</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126224.51</v>
      </c>
      <c r="D1492" s="1">
        <v>0</v>
      </c>
      <c r="E1492" s="1">
        <v>0</v>
      </c>
      <c r="F1492" s="1">
        <v>0</v>
      </c>
      <c r="G1492" s="2">
        <f t="shared" si="34"/>
        <v>1640.9186299999999</v>
      </c>
      <c r="H1492" s="2">
        <f t="shared" si="35"/>
        <v>0.49000000000523869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3175932.3600000003</v>
      </c>
      <c r="D1499" s="1">
        <v>0</v>
      </c>
      <c r="E1499" s="1">
        <v>0</v>
      </c>
      <c r="F1499" s="1">
        <v>0</v>
      </c>
      <c r="G1499" s="2">
        <f t="shared" si="34"/>
        <v>63518.647200000007</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14853.93</v>
      </c>
      <c r="D1500" s="1">
        <v>0</v>
      </c>
      <c r="E1500" s="1">
        <v>0</v>
      </c>
      <c r="F1500" s="1">
        <v>0</v>
      </c>
      <c r="G1500" s="2">
        <f t="shared" si="34"/>
        <v>311.93253000000004</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3033275.29</v>
      </c>
      <c r="D1501" s="1">
        <v>0</v>
      </c>
      <c r="E1501" s="1">
        <v>0</v>
      </c>
      <c r="F1501" s="1">
        <v>0</v>
      </c>
      <c r="G1501" s="2">
        <f t="shared" si="34"/>
        <v>66732.056379999995</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2188405.7999999998</v>
      </c>
      <c r="D1502" s="1">
        <v>0</v>
      </c>
      <c r="E1502" s="1">
        <v>0</v>
      </c>
      <c r="F1502" s="1">
        <v>0</v>
      </c>
      <c r="G1502" s="2">
        <f t="shared" si="34"/>
        <v>50333.333399999996</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811489.12</v>
      </c>
      <c r="D1503" s="1">
        <v>0</v>
      </c>
      <c r="E1503" s="1">
        <v>0</v>
      </c>
      <c r="F1503" s="1">
        <v>0</v>
      </c>
      <c r="G1503" s="2">
        <f t="shared" si="34"/>
        <v>19475.738880000001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30532.27</v>
      </c>
      <c r="D1507" s="1">
        <v>0</v>
      </c>
      <c r="E1507" s="1">
        <v>0</v>
      </c>
      <c r="F1507" s="1">
        <v>0</v>
      </c>
      <c r="G1507" s="2">
        <f t="shared" si="34"/>
        <v>854.90356000000008</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2848.1</v>
      </c>
      <c r="D1509" s="1">
        <v>0</v>
      </c>
      <c r="E1509" s="1">
        <v>0</v>
      </c>
      <c r="F1509" s="1">
        <v>0</v>
      </c>
      <c r="G1509" s="2">
        <f t="shared" si="34"/>
        <v>85.442999999999998</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127803.14</v>
      </c>
      <c r="D1510" s="1">
        <v>0</v>
      </c>
      <c r="E1510" s="1">
        <v>0</v>
      </c>
      <c r="F1510" s="1">
        <v>0</v>
      </c>
      <c r="G1510" s="2">
        <f t="shared" si="34"/>
        <v>3961.89734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264248.36999999965</v>
      </c>
      <c r="D1517" s="1">
        <v>0</v>
      </c>
      <c r="E1517" s="1">
        <v>0</v>
      </c>
      <c r="F1517" s="1">
        <v>0</v>
      </c>
      <c r="G1517" s="2">
        <f t="shared" si="34"/>
        <v>10041.438059999986</v>
      </c>
      <c r="H1517" s="2">
        <f t="shared" si="35"/>
        <v>0.36999999964609742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68.33</v>
      </c>
      <c r="D1518" s="1">
        <v>0</v>
      </c>
      <c r="E1518" s="1">
        <v>0</v>
      </c>
      <c r="F1518" s="1">
        <v>0</v>
      </c>
      <c r="G1518" s="2">
        <f t="shared" si="34"/>
        <v>2.6648700000000001</v>
      </c>
      <c r="H1518" s="2">
        <f t="shared" si="35"/>
        <v>0.32999999999999829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44.33</v>
      </c>
      <c r="D1524" s="1">
        <v>0</v>
      </c>
      <c r="E1524" s="1">
        <v>0</v>
      </c>
      <c r="F1524" s="1">
        <v>0</v>
      </c>
      <c r="G1524" s="2">
        <f t="shared" si="34"/>
        <v>1.9948499999999998</v>
      </c>
      <c r="H1524" s="2">
        <f t="shared" si="35"/>
        <v>0.32999999999999829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44.33</v>
      </c>
      <c r="D1550" s="1">
        <v>0</v>
      </c>
      <c r="E1550" s="1">
        <v>0</v>
      </c>
      <c r="F1550" s="1">
        <v>0</v>
      </c>
      <c r="G1550" s="2">
        <f t="shared" si="34"/>
        <v>3.1474299999999995</v>
      </c>
      <c r="H1550" s="2">
        <f t="shared" si="35"/>
        <v>0.32999999999999829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44.33</v>
      </c>
      <c r="D1551" s="1">
        <v>0</v>
      </c>
      <c r="E1551" s="1">
        <v>0</v>
      </c>
      <c r="F1551" s="1">
        <v>0</v>
      </c>
      <c r="G1551" s="2">
        <f t="shared" si="34"/>
        <v>3.1917599999999995</v>
      </c>
      <c r="H1551" s="2">
        <f t="shared" si="35"/>
        <v>0.32999999999999829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v>
      </c>
      <c r="D1565" s="1">
        <v>0</v>
      </c>
      <c r="E1565" s="1">
        <v>0</v>
      </c>
      <c r="F1565" s="1">
        <v>0</v>
      </c>
      <c r="G1565" s="2">
        <f t="shared" si="34"/>
        <v>2.0640000000000001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v>
      </c>
      <c r="D1566" s="1">
        <v>0</v>
      </c>
      <c r="E1566" s="1">
        <v>0</v>
      </c>
      <c r="F1566" s="1">
        <v>0</v>
      </c>
      <c r="G1566" s="2">
        <f t="shared" si="34"/>
        <v>2.0880000000000001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264180.04000000004</v>
      </c>
      <c r="D1576" s="1">
        <v>0</v>
      </c>
      <c r="E1576" s="1">
        <v>0</v>
      </c>
      <c r="F1576" s="1">
        <v>0</v>
      </c>
      <c r="G1576" s="2">
        <f t="shared" si="34"/>
        <v>25625.463880000003</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48832.56</v>
      </c>
      <c r="D1577" s="1">
        <v>0</v>
      </c>
      <c r="E1577" s="1">
        <v>0</v>
      </c>
      <c r="F1577" s="1">
        <v>0</v>
      </c>
      <c r="G1577" s="2">
        <f t="shared" si="34"/>
        <v>4785.5908799999997</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215347.48</v>
      </c>
      <c r="D1578" s="1">
        <v>0</v>
      </c>
      <c r="E1578" s="1">
        <v>0</v>
      </c>
      <c r="F1578" s="1">
        <v>0</v>
      </c>
      <c r="G1578" s="2">
        <f t="shared" si="34"/>
        <v>21319.400520000003</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2804192.91</v>
      </c>
      <c r="I16" s="170">
        <f>'PR-RAS'!E6</f>
        <v>3147175.8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2692937.14</v>
      </c>
      <c r="I17" s="170">
        <f>'PR-RAS'!E151</f>
        <v>3020513.7199999993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21210.830000000224</v>
      </c>
      <c r="I18" s="170">
        <f>'PR-RAS'!E645</f>
        <v>21929.880000000743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2782175.9600000004</v>
      </c>
      <c r="I20" s="173">
        <f>BILANCA!E7</f>
        <v>2846490.8899999997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237354.39</v>
      </c>
      <c r="I21" s="175">
        <f>BILANCA!E68</f>
        <v>318035.8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188811.58999999997</v>
      </c>
      <c r="I22" s="175">
        <f>BILANCA!E176</f>
        <v>264248.37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2830718.76</v>
      </c>
      <c r="I23" s="177">
        <f>BILANCA!E237</f>
        <v>2900278.32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2770167.9</v>
      </c>
      <c r="I27" s="175">
        <f>'RAS-funkcijski'!E114</f>
        <v>3147485.9600000004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2770167.9</v>
      </c>
      <c r="I28" s="179">
        <f>'RAS-funkcijski'!E141</f>
        <v>3147485.9600000004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41097.08</v>
      </c>
      <c r="I29" s="173">
        <f>'P-VRIO'!E5</f>
        <v>348.57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31289.05</v>
      </c>
      <c r="I30" s="175">
        <f>'P-VRIO'!E22</f>
        <v>348.57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188742.98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264248.36999999965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68.33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264180.04000000004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6"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2804192.91</v>
      </c>
      <c r="E6" s="51">
        <f>E7+E44+E50+E82+E106+E124+E133+E139</f>
        <v>3147175.8</v>
      </c>
      <c r="F6" s="52">
        <f t="shared" ref="F6:F131" si="0">IF(D6&lt;&gt;0,IF(E6/D6&gt;=100,"&gt;&gt;100",E6/D6*100),"-")</f>
        <v>112.23107328946209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2099356.71</v>
      </c>
      <c r="E50" s="51">
        <f>E51+E54+E59+E62+E65+E68+E71+E74+E77</f>
        <v>2243447.2000000002</v>
      </c>
      <c r="F50" s="52">
        <f t="shared" si="0"/>
        <v>106.8635544075785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40231.42</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32601.919999999998</v>
      </c>
      <c r="E57" s="242"/>
      <c r="F57" s="52">
        <f t="shared" si="0"/>
        <v>0</v>
      </c>
    </row>
    <row r="58" spans="1:6" ht="12.75" customHeight="1" x14ac:dyDescent="0.2">
      <c r="A58" s="53">
        <v>6324</v>
      </c>
      <c r="B58" s="86" t="s">
        <v>162</v>
      </c>
      <c r="C58" s="50" t="s">
        <v>163</v>
      </c>
      <c r="D58" s="242">
        <v>7629.5</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1954450.9200000002</v>
      </c>
      <c r="E68" s="51">
        <f t="shared" si="15"/>
        <v>2243447.2000000002</v>
      </c>
      <c r="F68" s="52">
        <f t="shared" si="0"/>
        <v>114.78657136092218</v>
      </c>
    </row>
    <row r="69" spans="1:6" ht="12.75" customHeight="1" x14ac:dyDescent="0.2">
      <c r="A69" s="53" t="s">
        <v>184</v>
      </c>
      <c r="B69" s="85" t="s">
        <v>185</v>
      </c>
      <c r="C69" s="50" t="s">
        <v>184</v>
      </c>
      <c r="D69" s="242">
        <v>1947129.33</v>
      </c>
      <c r="E69" s="242">
        <v>2233255.9500000002</v>
      </c>
      <c r="F69" s="52">
        <f t="shared" si="0"/>
        <v>114.69479276962049</v>
      </c>
    </row>
    <row r="70" spans="1:6" ht="24" x14ac:dyDescent="0.2">
      <c r="A70" s="53" t="s">
        <v>186</v>
      </c>
      <c r="B70" s="85" t="s">
        <v>187</v>
      </c>
      <c r="C70" s="50" t="s">
        <v>186</v>
      </c>
      <c r="D70" s="242">
        <v>7321.59</v>
      </c>
      <c r="E70" s="242">
        <v>10191.25</v>
      </c>
      <c r="F70" s="52">
        <f t="shared" si="0"/>
        <v>139.1944919068126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104674.37</v>
      </c>
      <c r="E77" s="51">
        <f t="shared" si="18"/>
        <v>0</v>
      </c>
      <c r="F77" s="52">
        <f t="shared" si="0"/>
        <v>0</v>
      </c>
    </row>
    <row r="78" spans="1:6" ht="12.75" customHeight="1" x14ac:dyDescent="0.2">
      <c r="A78" s="53">
        <v>6391</v>
      </c>
      <c r="B78" s="85" t="s">
        <v>202</v>
      </c>
      <c r="C78" s="50" t="s">
        <v>203</v>
      </c>
      <c r="D78" s="242">
        <v>15378.48</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89295.89</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1264.8800000000001</v>
      </c>
      <c r="E82" s="51">
        <f t="shared" si="19"/>
        <v>2568.8000000000002</v>
      </c>
      <c r="F82" s="52">
        <f t="shared" si="0"/>
        <v>203.08645879451012</v>
      </c>
    </row>
    <row r="83" spans="1:6" ht="12.75" customHeight="1" x14ac:dyDescent="0.2">
      <c r="A83" s="53">
        <v>641</v>
      </c>
      <c r="B83" s="85" t="s">
        <v>212</v>
      </c>
      <c r="C83" s="50" t="s">
        <v>213</v>
      </c>
      <c r="D83" s="51">
        <f t="shared" ref="D83:E83" si="20">SUM(D84:D90)</f>
        <v>1264.8800000000001</v>
      </c>
      <c r="E83" s="51">
        <f t="shared" si="20"/>
        <v>2568.8000000000002</v>
      </c>
      <c r="F83" s="52">
        <f t="shared" si="0"/>
        <v>203.08645879451012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1264.8800000000001</v>
      </c>
      <c r="E88" s="242">
        <v>2568.8000000000002</v>
      </c>
      <c r="F88" s="52">
        <f t="shared" si="0"/>
        <v>203.08645879451012</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42588.63</v>
      </c>
      <c r="E106" s="51">
        <f t="shared" si="23"/>
        <v>16221.44</v>
      </c>
      <c r="F106" s="52">
        <f t="shared" si="0"/>
        <v>38.08866357053514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42588.63</v>
      </c>
      <c r="E112" s="51">
        <f t="shared" si="25"/>
        <v>16221.44</v>
      </c>
      <c r="F112" s="52">
        <f t="shared" si="0"/>
        <v>38.08866357053514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42588.63</v>
      </c>
      <c r="E117" s="242">
        <v>16221.44</v>
      </c>
      <c r="F117" s="52">
        <f t="shared" si="0"/>
        <v>38.08866357053514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28687.22</v>
      </c>
      <c r="E124" s="51">
        <f t="shared" si="27"/>
        <v>32824.19</v>
      </c>
      <c r="F124" s="52">
        <f t="shared" si="0"/>
        <v>114.42095121102707</v>
      </c>
    </row>
    <row r="125" spans="1:6" ht="12.75" customHeight="1" x14ac:dyDescent="0.2">
      <c r="A125" s="53">
        <v>661</v>
      </c>
      <c r="B125" s="86" t="s">
        <v>296</v>
      </c>
      <c r="C125" s="50" t="s">
        <v>297</v>
      </c>
      <c r="D125" s="51">
        <f t="shared" ref="D125:E125" si="28">SUM(D126:D127)</f>
        <v>21511.34</v>
      </c>
      <c r="E125" s="51">
        <f t="shared" si="28"/>
        <v>27491.8</v>
      </c>
      <c r="F125" s="52">
        <f t="shared" si="0"/>
        <v>127.80142938561707</v>
      </c>
    </row>
    <row r="126" spans="1:6" ht="12.75" customHeight="1" x14ac:dyDescent="0.2">
      <c r="A126" s="53">
        <v>6614</v>
      </c>
      <c r="B126" s="86" t="s">
        <v>298</v>
      </c>
      <c r="C126" s="50" t="s">
        <v>299</v>
      </c>
      <c r="D126" s="242">
        <v>1315.28</v>
      </c>
      <c r="E126" s="242">
        <v>2166.2800000000002</v>
      </c>
      <c r="F126" s="52">
        <f t="shared" si="0"/>
        <v>164.70105224743023</v>
      </c>
    </row>
    <row r="127" spans="1:6" ht="12.75" customHeight="1" x14ac:dyDescent="0.2">
      <c r="A127" s="53">
        <v>6615</v>
      </c>
      <c r="B127" s="86" t="s">
        <v>300</v>
      </c>
      <c r="C127" s="50" t="s">
        <v>301</v>
      </c>
      <c r="D127" s="242">
        <v>20196.060000000001</v>
      </c>
      <c r="E127" s="242">
        <v>25325.52</v>
      </c>
      <c r="F127" s="52">
        <f t="shared" si="0"/>
        <v>125.39832026642821</v>
      </c>
    </row>
    <row r="128" spans="1:6" ht="24" x14ac:dyDescent="0.2">
      <c r="A128" s="53">
        <v>663</v>
      </c>
      <c r="B128" s="231" t="s">
        <v>302</v>
      </c>
      <c r="C128" s="50" t="s">
        <v>303</v>
      </c>
      <c r="D128" s="51">
        <f t="shared" ref="D128:E128" si="29">SUM(D129:D132)</f>
        <v>7175.88</v>
      </c>
      <c r="E128" s="51">
        <f t="shared" si="29"/>
        <v>5332.3899999999994</v>
      </c>
      <c r="F128" s="52">
        <f t="shared" si="0"/>
        <v>74.309910422136369</v>
      </c>
    </row>
    <row r="129" spans="1:6" ht="12.75" customHeight="1" x14ac:dyDescent="0.2">
      <c r="A129" s="53">
        <v>6631</v>
      </c>
      <c r="B129" s="86" t="s">
        <v>304</v>
      </c>
      <c r="C129" s="50" t="s">
        <v>305</v>
      </c>
      <c r="D129" s="242">
        <v>7175.88</v>
      </c>
      <c r="E129" s="242">
        <v>3980.64</v>
      </c>
      <c r="F129" s="52">
        <f t="shared" si="0"/>
        <v>55.472499540126087</v>
      </c>
    </row>
    <row r="130" spans="1:6" ht="12.75" customHeight="1" x14ac:dyDescent="0.2">
      <c r="A130" s="53">
        <v>6632</v>
      </c>
      <c r="B130" s="232" t="s">
        <v>306</v>
      </c>
      <c r="C130" s="50" t="s">
        <v>307</v>
      </c>
      <c r="D130" s="242">
        <v>0</v>
      </c>
      <c r="E130" s="242">
        <v>1351.75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632295.47</v>
      </c>
      <c r="E133" s="51">
        <f t="shared" si="30"/>
        <v>852099.15</v>
      </c>
      <c r="F133" s="52">
        <f t="shared" ref="F133:F223" si="31">IF(D133&lt;&gt;0,IF(E133/D133&gt;=100,"&gt;&gt;100",E133/D133*100),"-")</f>
        <v>134.76281112689296</v>
      </c>
    </row>
    <row r="134" spans="1:6" ht="24" x14ac:dyDescent="0.2">
      <c r="A134" s="53">
        <v>671</v>
      </c>
      <c r="B134" s="232" t="s">
        <v>314</v>
      </c>
      <c r="C134" s="50" t="s">
        <v>315</v>
      </c>
      <c r="D134" s="51">
        <f t="shared" ref="D134:E134" si="32">SUM(D135:D137)</f>
        <v>632295.47</v>
      </c>
      <c r="E134" s="51">
        <f t="shared" si="32"/>
        <v>852099.15</v>
      </c>
      <c r="F134" s="52">
        <f t="shared" si="31"/>
        <v>134.76281112689296</v>
      </c>
    </row>
    <row r="135" spans="1:6" ht="12.75" customHeight="1" x14ac:dyDescent="0.2">
      <c r="A135" s="53">
        <v>6711</v>
      </c>
      <c r="B135" s="85" t="s">
        <v>316</v>
      </c>
      <c r="C135" s="50" t="s">
        <v>317</v>
      </c>
      <c r="D135" s="242">
        <v>567407.59</v>
      </c>
      <c r="E135" s="242">
        <v>738291.37</v>
      </c>
      <c r="F135" s="52">
        <f t="shared" si="31"/>
        <v>130.11658338937625</v>
      </c>
    </row>
    <row r="136" spans="1:6" ht="24" x14ac:dyDescent="0.2">
      <c r="A136" s="53">
        <v>6712</v>
      </c>
      <c r="B136" s="232" t="s">
        <v>318</v>
      </c>
      <c r="C136" s="50" t="s">
        <v>319</v>
      </c>
      <c r="D136" s="242">
        <v>64887.88</v>
      </c>
      <c r="E136" s="242">
        <v>113807.78</v>
      </c>
      <c r="F136" s="52">
        <f t="shared" si="31"/>
        <v>175.39142903112261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15.02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15.02</v>
      </c>
      <c r="F150" s="52" t="str">
        <f t="shared" si="31"/>
        <v>-</v>
      </c>
    </row>
    <row r="151" spans="1:6" ht="12.75" customHeight="1" x14ac:dyDescent="0.2">
      <c r="A151" s="53">
        <v>3</v>
      </c>
      <c r="B151" s="85" t="s">
        <v>348</v>
      </c>
      <c r="C151" s="50" t="s">
        <v>56</v>
      </c>
      <c r="D151" s="51">
        <f t="shared" ref="D151:E151" si="35">D152+D163+D196+D215+D224+D252+D263</f>
        <v>2692937.14</v>
      </c>
      <c r="E151" s="51">
        <f t="shared" si="35"/>
        <v>3020513.7199999993</v>
      </c>
      <c r="F151" s="52">
        <f t="shared" si="31"/>
        <v>112.16428616673907</v>
      </c>
    </row>
    <row r="152" spans="1:6" ht="12.75" customHeight="1" x14ac:dyDescent="0.2">
      <c r="A152" s="53">
        <v>31</v>
      </c>
      <c r="B152" s="85" t="s">
        <v>349</v>
      </c>
      <c r="C152" s="50" t="s">
        <v>35</v>
      </c>
      <c r="D152" s="51">
        <f t="shared" ref="D152:E152" si="36">D153+D158+D159</f>
        <v>1901644.8599999999</v>
      </c>
      <c r="E152" s="51">
        <f t="shared" si="36"/>
        <v>2180025.6199999996</v>
      </c>
      <c r="F152" s="52">
        <f t="shared" si="31"/>
        <v>114.63894578086466</v>
      </c>
    </row>
    <row r="153" spans="1:6" ht="12.75" customHeight="1" x14ac:dyDescent="0.2">
      <c r="A153" s="53">
        <v>311</v>
      </c>
      <c r="B153" s="85" t="s">
        <v>350</v>
      </c>
      <c r="C153" s="50" t="s">
        <v>351</v>
      </c>
      <c r="D153" s="51">
        <f t="shared" ref="D153:E153" si="37">SUM(D154:D157)</f>
        <v>1565677.53</v>
      </c>
      <c r="E153" s="51">
        <f t="shared" si="37"/>
        <v>1792750.3699999999</v>
      </c>
      <c r="F153" s="52">
        <f t="shared" si="31"/>
        <v>114.50316783942091</v>
      </c>
    </row>
    <row r="154" spans="1:6" ht="12.75" customHeight="1" x14ac:dyDescent="0.2">
      <c r="A154" s="53">
        <v>3111</v>
      </c>
      <c r="B154" s="85" t="s">
        <v>352</v>
      </c>
      <c r="C154" s="50" t="s">
        <v>353</v>
      </c>
      <c r="D154" s="242">
        <v>1469337.29</v>
      </c>
      <c r="E154" s="242">
        <v>1693524.99</v>
      </c>
      <c r="F154" s="52">
        <f t="shared" si="31"/>
        <v>115.25774248879235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11234.59</v>
      </c>
      <c r="E156" s="242">
        <v>8378.94</v>
      </c>
      <c r="F156" s="52">
        <f t="shared" si="31"/>
        <v>74.581626921854735</v>
      </c>
    </row>
    <row r="157" spans="1:6" ht="12.75" customHeight="1" x14ac:dyDescent="0.2">
      <c r="A157" s="53">
        <v>3114</v>
      </c>
      <c r="B157" s="85" t="s">
        <v>358</v>
      </c>
      <c r="C157" s="50" t="s">
        <v>359</v>
      </c>
      <c r="D157" s="242">
        <v>85105.65</v>
      </c>
      <c r="E157" s="242">
        <v>90846.44</v>
      </c>
      <c r="F157" s="52">
        <f t="shared" si="31"/>
        <v>106.74548634550116</v>
      </c>
    </row>
    <row r="158" spans="1:6" ht="12.75" customHeight="1" x14ac:dyDescent="0.2">
      <c r="A158" s="53">
        <v>312</v>
      </c>
      <c r="B158" s="85" t="s">
        <v>360</v>
      </c>
      <c r="C158" s="50" t="s">
        <v>361</v>
      </c>
      <c r="D158" s="242">
        <v>77780.429999999993</v>
      </c>
      <c r="E158" s="242">
        <v>91091.45</v>
      </c>
      <c r="F158" s="52">
        <f t="shared" si="31"/>
        <v>117.11358499818014</v>
      </c>
    </row>
    <row r="159" spans="1:6" ht="12.75" customHeight="1" x14ac:dyDescent="0.2">
      <c r="A159" s="53">
        <v>313</v>
      </c>
      <c r="B159" s="85" t="s">
        <v>362</v>
      </c>
      <c r="C159" s="50" t="s">
        <v>363</v>
      </c>
      <c r="D159" s="51">
        <f t="shared" ref="D159:E159" si="38">SUM(D160:D162)</f>
        <v>258186.9</v>
      </c>
      <c r="E159" s="51">
        <f t="shared" si="38"/>
        <v>296183.8</v>
      </c>
      <c r="F159" s="52">
        <f t="shared" si="31"/>
        <v>114.71681948232076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257951.3</v>
      </c>
      <c r="E161" s="242">
        <v>296183.8</v>
      </c>
      <c r="F161" s="52">
        <f t="shared" si="31"/>
        <v>114.8215961695095</v>
      </c>
    </row>
    <row r="162" spans="1:6" ht="12.75" customHeight="1" x14ac:dyDescent="0.2">
      <c r="A162" s="53">
        <v>3133</v>
      </c>
      <c r="B162" s="85" t="s">
        <v>367</v>
      </c>
      <c r="C162" s="50" t="s">
        <v>368</v>
      </c>
      <c r="D162" s="242">
        <v>235.6</v>
      </c>
      <c r="E162" s="242"/>
      <c r="F162" s="52">
        <f t="shared" si="31"/>
        <v>0</v>
      </c>
    </row>
    <row r="163" spans="1:6" ht="12.75" customHeight="1" x14ac:dyDescent="0.2">
      <c r="A163" s="53">
        <v>32</v>
      </c>
      <c r="B163" s="85" t="s">
        <v>369</v>
      </c>
      <c r="C163" s="50" t="s">
        <v>370</v>
      </c>
      <c r="D163" s="51">
        <f t="shared" ref="D163:E163" si="39">D164+D169+D177+D187+D188</f>
        <v>726366.8899999999</v>
      </c>
      <c r="E163" s="51">
        <f t="shared" si="39"/>
        <v>807494.15999999992</v>
      </c>
      <c r="F163" s="52">
        <f t="shared" si="31"/>
        <v>111.16891079658105</v>
      </c>
    </row>
    <row r="164" spans="1:6" ht="12.75" customHeight="1" x14ac:dyDescent="0.2">
      <c r="A164" s="53">
        <v>321</v>
      </c>
      <c r="B164" s="85" t="s">
        <v>371</v>
      </c>
      <c r="C164" s="50" t="s">
        <v>372</v>
      </c>
      <c r="D164" s="51">
        <f t="shared" ref="D164:E164" si="40">SUM(D165:D168)</f>
        <v>41108</v>
      </c>
      <c r="E164" s="51">
        <f t="shared" si="40"/>
        <v>52738.14</v>
      </c>
      <c r="F164" s="52">
        <f t="shared" si="31"/>
        <v>128.29167072102754</v>
      </c>
    </row>
    <row r="165" spans="1:6" ht="12.75" customHeight="1" x14ac:dyDescent="0.2">
      <c r="A165" s="53">
        <v>3211</v>
      </c>
      <c r="B165" s="85" t="s">
        <v>373</v>
      </c>
      <c r="C165" s="50" t="s">
        <v>374</v>
      </c>
      <c r="D165" s="242">
        <v>9691.66</v>
      </c>
      <c r="E165" s="242">
        <v>15701.71</v>
      </c>
      <c r="F165" s="52">
        <f t="shared" si="31"/>
        <v>162.01259639731481</v>
      </c>
    </row>
    <row r="166" spans="1:6" ht="12.75" customHeight="1" x14ac:dyDescent="0.2">
      <c r="A166" s="53">
        <v>3212</v>
      </c>
      <c r="B166" s="85" t="s">
        <v>375</v>
      </c>
      <c r="C166" s="50" t="s">
        <v>376</v>
      </c>
      <c r="D166" s="242">
        <v>31000.92</v>
      </c>
      <c r="E166" s="242">
        <v>36242.04</v>
      </c>
      <c r="F166" s="52">
        <f t="shared" si="31"/>
        <v>116.90633697322532</v>
      </c>
    </row>
    <row r="167" spans="1:6" ht="12.75" customHeight="1" x14ac:dyDescent="0.2">
      <c r="A167" s="53">
        <v>3213</v>
      </c>
      <c r="B167" s="85" t="s">
        <v>377</v>
      </c>
      <c r="C167" s="50" t="s">
        <v>378</v>
      </c>
      <c r="D167" s="242">
        <v>415.42</v>
      </c>
      <c r="E167" s="242">
        <v>739.59</v>
      </c>
      <c r="F167" s="52">
        <f t="shared" si="31"/>
        <v>178.03427856145589</v>
      </c>
    </row>
    <row r="168" spans="1:6" ht="12.75" customHeight="1" x14ac:dyDescent="0.2">
      <c r="A168" s="53">
        <v>3214</v>
      </c>
      <c r="B168" s="85" t="s">
        <v>379</v>
      </c>
      <c r="C168" s="50" t="s">
        <v>380</v>
      </c>
      <c r="D168" s="242">
        <v>0</v>
      </c>
      <c r="E168" s="242">
        <v>54.8</v>
      </c>
      <c r="F168" s="52" t="str">
        <f t="shared" si="31"/>
        <v>-</v>
      </c>
    </row>
    <row r="169" spans="1:6" ht="12.75" customHeight="1" x14ac:dyDescent="0.2">
      <c r="A169" s="53">
        <v>322</v>
      </c>
      <c r="B169" s="85" t="s">
        <v>381</v>
      </c>
      <c r="C169" s="50" t="s">
        <v>382</v>
      </c>
      <c r="D169" s="51">
        <f t="shared" ref="D169:E169" si="41">SUM(D170:D176)</f>
        <v>215435.54</v>
      </c>
      <c r="E169" s="51">
        <f t="shared" si="41"/>
        <v>267091.48</v>
      </c>
      <c r="F169" s="52">
        <f t="shared" si="31"/>
        <v>123.97744587545768</v>
      </c>
    </row>
    <row r="170" spans="1:6" ht="12.75" customHeight="1" x14ac:dyDescent="0.2">
      <c r="A170" s="53">
        <v>3221</v>
      </c>
      <c r="B170" s="85" t="s">
        <v>383</v>
      </c>
      <c r="C170" s="50" t="s">
        <v>384</v>
      </c>
      <c r="D170" s="242">
        <v>32693.17</v>
      </c>
      <c r="E170" s="242">
        <v>30134.49</v>
      </c>
      <c r="F170" s="52">
        <f t="shared" si="31"/>
        <v>92.173655843101187</v>
      </c>
    </row>
    <row r="171" spans="1:6" ht="12.75" customHeight="1" x14ac:dyDescent="0.2">
      <c r="A171" s="53">
        <v>3222</v>
      </c>
      <c r="B171" s="85" t="s">
        <v>385</v>
      </c>
      <c r="C171" s="50" t="s">
        <v>386</v>
      </c>
      <c r="D171" s="242">
        <v>89982.35</v>
      </c>
      <c r="E171" s="242">
        <v>130754.72</v>
      </c>
      <c r="F171" s="52">
        <f t="shared" si="31"/>
        <v>145.31151942575406</v>
      </c>
    </row>
    <row r="172" spans="1:6" ht="12.75" customHeight="1" x14ac:dyDescent="0.2">
      <c r="A172" s="53">
        <v>3223</v>
      </c>
      <c r="B172" s="85" t="s">
        <v>387</v>
      </c>
      <c r="C172" s="50" t="s">
        <v>388</v>
      </c>
      <c r="D172" s="242">
        <v>85167.81</v>
      </c>
      <c r="E172" s="242">
        <v>93782.78</v>
      </c>
      <c r="F172" s="52">
        <f t="shared" si="31"/>
        <v>110.1152888632454</v>
      </c>
    </row>
    <row r="173" spans="1:6" ht="12.75" customHeight="1" x14ac:dyDescent="0.2">
      <c r="A173" s="53">
        <v>3224</v>
      </c>
      <c r="B173" s="85" t="s">
        <v>389</v>
      </c>
      <c r="C173" s="50" t="s">
        <v>390</v>
      </c>
      <c r="D173" s="242">
        <v>3645.77</v>
      </c>
      <c r="E173" s="242">
        <v>4720.24</v>
      </c>
      <c r="F173" s="52">
        <f t="shared" si="31"/>
        <v>129.47168910819934</v>
      </c>
    </row>
    <row r="174" spans="1:6" ht="12.75" customHeight="1" x14ac:dyDescent="0.2">
      <c r="A174" s="53">
        <v>3225</v>
      </c>
      <c r="B174" s="85" t="s">
        <v>391</v>
      </c>
      <c r="C174" s="50" t="s">
        <v>392</v>
      </c>
      <c r="D174" s="242">
        <v>3325.77</v>
      </c>
      <c r="E174" s="242">
        <v>5824.19</v>
      </c>
      <c r="F174" s="52">
        <f t="shared" si="31"/>
        <v>175.12305421000249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620.66999999999996</v>
      </c>
      <c r="E176" s="242">
        <v>1875.06</v>
      </c>
      <c r="F176" s="52">
        <f t="shared" si="31"/>
        <v>302.10256658127508</v>
      </c>
    </row>
    <row r="177" spans="1:6" ht="12.75" customHeight="1" x14ac:dyDescent="0.2">
      <c r="A177" s="53">
        <v>323</v>
      </c>
      <c r="B177" s="85" t="s">
        <v>397</v>
      </c>
      <c r="C177" s="50" t="s">
        <v>398</v>
      </c>
      <c r="D177" s="51">
        <f t="shared" ref="D177:E177" si="42">SUM(D178:D186)</f>
        <v>455223.8</v>
      </c>
      <c r="E177" s="51">
        <f t="shared" si="42"/>
        <v>480621.25999999995</v>
      </c>
      <c r="F177" s="52">
        <f t="shared" si="31"/>
        <v>105.57911515171219</v>
      </c>
    </row>
    <row r="178" spans="1:6" ht="12.75" customHeight="1" x14ac:dyDescent="0.2">
      <c r="A178" s="53">
        <v>3231</v>
      </c>
      <c r="B178" s="85" t="s">
        <v>399</v>
      </c>
      <c r="C178" s="50" t="s">
        <v>400</v>
      </c>
      <c r="D178" s="242">
        <v>159225.46</v>
      </c>
      <c r="E178" s="242">
        <v>164179.75</v>
      </c>
      <c r="F178" s="52">
        <f t="shared" si="31"/>
        <v>103.11149360158861</v>
      </c>
    </row>
    <row r="179" spans="1:6" ht="12.75" customHeight="1" x14ac:dyDescent="0.2">
      <c r="A179" s="53">
        <v>3232</v>
      </c>
      <c r="B179" s="85" t="s">
        <v>401</v>
      </c>
      <c r="C179" s="50" t="s">
        <v>402</v>
      </c>
      <c r="D179" s="242">
        <v>25401.86</v>
      </c>
      <c r="E179" s="242">
        <v>37003.58</v>
      </c>
      <c r="F179" s="52">
        <f t="shared" si="31"/>
        <v>145.67271845447539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14562.87</v>
      </c>
      <c r="E181" s="242">
        <v>21637.38</v>
      </c>
      <c r="F181" s="52">
        <f t="shared" si="31"/>
        <v>148.57909189603421</v>
      </c>
    </row>
    <row r="182" spans="1:6" ht="12.75" customHeight="1" x14ac:dyDescent="0.2">
      <c r="A182" s="53">
        <v>3235</v>
      </c>
      <c r="B182" s="85" t="s">
        <v>407</v>
      </c>
      <c r="C182" s="50" t="s">
        <v>408</v>
      </c>
      <c r="D182" s="242">
        <v>244911.42</v>
      </c>
      <c r="E182" s="242">
        <v>245675.37</v>
      </c>
      <c r="F182" s="52">
        <f t="shared" si="31"/>
        <v>100.31192910481674</v>
      </c>
    </row>
    <row r="183" spans="1:6" ht="12.75" customHeight="1" x14ac:dyDescent="0.2">
      <c r="A183" s="53">
        <v>3236</v>
      </c>
      <c r="B183" s="85" t="s">
        <v>409</v>
      </c>
      <c r="C183" s="50" t="s">
        <v>410</v>
      </c>
      <c r="D183" s="242">
        <v>2536.13</v>
      </c>
      <c r="E183" s="242">
        <v>3082.67</v>
      </c>
      <c r="F183" s="52">
        <f t="shared" si="31"/>
        <v>121.55015712916924</v>
      </c>
    </row>
    <row r="184" spans="1:6" ht="12.75" customHeight="1" x14ac:dyDescent="0.2">
      <c r="A184" s="53">
        <v>3237</v>
      </c>
      <c r="B184" s="85" t="s">
        <v>411</v>
      </c>
      <c r="C184" s="50" t="s">
        <v>412</v>
      </c>
      <c r="D184" s="242">
        <v>5749.85</v>
      </c>
      <c r="E184" s="242">
        <v>5275.91</v>
      </c>
      <c r="F184" s="52">
        <f t="shared" si="31"/>
        <v>91.757350191744123</v>
      </c>
    </row>
    <row r="185" spans="1:6" ht="12.75" customHeight="1" x14ac:dyDescent="0.2">
      <c r="A185" s="53">
        <v>3238</v>
      </c>
      <c r="B185" s="85" t="s">
        <v>413</v>
      </c>
      <c r="C185" s="50" t="s">
        <v>414</v>
      </c>
      <c r="D185" s="242">
        <v>1966.88</v>
      </c>
      <c r="E185" s="242">
        <v>2196.9699999999998</v>
      </c>
      <c r="F185" s="52">
        <f t="shared" si="31"/>
        <v>111.69822256568777</v>
      </c>
    </row>
    <row r="186" spans="1:6" ht="12.75" customHeight="1" x14ac:dyDescent="0.2">
      <c r="A186" s="53">
        <v>3239</v>
      </c>
      <c r="B186" s="85" t="s">
        <v>415</v>
      </c>
      <c r="C186" s="50" t="s">
        <v>416</v>
      </c>
      <c r="D186" s="242">
        <v>869.33</v>
      </c>
      <c r="E186" s="242">
        <v>1569.63</v>
      </c>
      <c r="F186" s="52">
        <f t="shared" si="31"/>
        <v>180.55629047657391</v>
      </c>
    </row>
    <row r="187" spans="1:6" ht="12.75" customHeight="1" x14ac:dyDescent="0.2">
      <c r="A187" s="53">
        <v>324</v>
      </c>
      <c r="B187" s="85" t="s">
        <v>417</v>
      </c>
      <c r="C187" s="50" t="s">
        <v>418</v>
      </c>
      <c r="D187" s="242">
        <v>89.44</v>
      </c>
      <c r="E187" s="242"/>
      <c r="F187" s="52">
        <f t="shared" si="31"/>
        <v>0</v>
      </c>
    </row>
    <row r="188" spans="1:6" ht="12.75" customHeight="1" x14ac:dyDescent="0.2">
      <c r="A188" s="53">
        <v>329</v>
      </c>
      <c r="B188" s="85" t="s">
        <v>419</v>
      </c>
      <c r="C188" s="50" t="s">
        <v>420</v>
      </c>
      <c r="D188" s="51">
        <f t="shared" ref="D188:E188" si="43">SUM(D189:D195)</f>
        <v>14510.11</v>
      </c>
      <c r="E188" s="51">
        <f t="shared" si="43"/>
        <v>7043.28</v>
      </c>
      <c r="F188" s="52">
        <f t="shared" si="31"/>
        <v>48.540500382147336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148.68</v>
      </c>
      <c r="F190" s="52" t="str">
        <f t="shared" si="31"/>
        <v>-</v>
      </c>
    </row>
    <row r="191" spans="1:6" ht="12.75" customHeight="1" x14ac:dyDescent="0.2">
      <c r="A191" s="53">
        <v>3293</v>
      </c>
      <c r="B191" s="85" t="s">
        <v>425</v>
      </c>
      <c r="C191" s="50" t="s">
        <v>426</v>
      </c>
      <c r="D191" s="242">
        <v>39.020000000000003</v>
      </c>
      <c r="E191" s="242"/>
      <c r="F191" s="52">
        <f t="shared" si="31"/>
        <v>0</v>
      </c>
    </row>
    <row r="192" spans="1:6" ht="12.75" customHeight="1" x14ac:dyDescent="0.2">
      <c r="A192" s="53">
        <v>3294</v>
      </c>
      <c r="B192" s="85" t="s">
        <v>427</v>
      </c>
      <c r="C192" s="50" t="s">
        <v>428</v>
      </c>
      <c r="D192" s="242">
        <v>199.08</v>
      </c>
      <c r="E192" s="242">
        <v>203.09</v>
      </c>
      <c r="F192" s="52">
        <f t="shared" si="31"/>
        <v>102.01426562186056</v>
      </c>
    </row>
    <row r="193" spans="1:6" ht="12.75" customHeight="1" x14ac:dyDescent="0.2">
      <c r="A193" s="53">
        <v>3295</v>
      </c>
      <c r="B193" s="85" t="s">
        <v>429</v>
      </c>
      <c r="C193" s="50" t="s">
        <v>430</v>
      </c>
      <c r="D193" s="242">
        <v>4873.58</v>
      </c>
      <c r="E193" s="242">
        <v>4024.21</v>
      </c>
      <c r="F193" s="52">
        <f t="shared" si="31"/>
        <v>82.571949162627888</v>
      </c>
    </row>
    <row r="194" spans="1:6" ht="12.75" customHeight="1" x14ac:dyDescent="0.2">
      <c r="A194" s="53" t="s">
        <v>431</v>
      </c>
      <c r="B194" s="85" t="s">
        <v>432</v>
      </c>
      <c r="C194" s="50" t="s">
        <v>431</v>
      </c>
      <c r="D194" s="242">
        <v>6810.34</v>
      </c>
      <c r="E194" s="242"/>
      <c r="F194" s="52">
        <f t="shared" si="31"/>
        <v>0</v>
      </c>
    </row>
    <row r="195" spans="1:6" ht="12.75" customHeight="1" x14ac:dyDescent="0.2">
      <c r="A195" s="53">
        <v>3299</v>
      </c>
      <c r="B195" s="85" t="s">
        <v>433</v>
      </c>
      <c r="C195" s="50" t="s">
        <v>434</v>
      </c>
      <c r="D195" s="242">
        <v>2588.09</v>
      </c>
      <c r="E195" s="242">
        <v>2667.3</v>
      </c>
      <c r="F195" s="52">
        <f t="shared" si="31"/>
        <v>103.06055817224285</v>
      </c>
    </row>
    <row r="196" spans="1:6" ht="12.75" customHeight="1" x14ac:dyDescent="0.2">
      <c r="A196" s="53">
        <v>34</v>
      </c>
      <c r="B196" s="232" t="s">
        <v>435</v>
      </c>
      <c r="C196" s="50" t="s">
        <v>436</v>
      </c>
      <c r="D196" s="51">
        <f t="shared" ref="D196:E196" si="44">D197+D202+D210</f>
        <v>5082.18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5082.18</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5082.18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20931.84</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9515.42</v>
      </c>
      <c r="E228" s="51">
        <f t="shared" si="54"/>
        <v>0</v>
      </c>
      <c r="F228" s="52">
        <f t="shared" si="52"/>
        <v>0</v>
      </c>
    </row>
    <row r="229" spans="1:6" ht="12.75" customHeight="1" x14ac:dyDescent="0.2">
      <c r="A229" s="53">
        <v>3621</v>
      </c>
      <c r="B229" s="85" t="s">
        <v>501</v>
      </c>
      <c r="C229" s="50" t="s">
        <v>502</v>
      </c>
      <c r="D229" s="242">
        <v>9515.42</v>
      </c>
      <c r="E229" s="242"/>
      <c r="F229" s="52">
        <f t="shared" si="52"/>
        <v>0</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11416.42</v>
      </c>
      <c r="E244" s="51">
        <f t="shared" si="60"/>
        <v>0</v>
      </c>
      <c r="F244" s="52">
        <f t="shared" ref="F244:F251" si="61">IF(D244&lt;&gt;0,IF(E244/D244&gt;=100,"&gt;&gt;100",E244/D244*100),"-")</f>
        <v>0</v>
      </c>
    </row>
    <row r="245" spans="1:6" ht="12.75" customHeight="1" x14ac:dyDescent="0.2">
      <c r="A245" s="53" t="s">
        <v>533</v>
      </c>
      <c r="B245" s="85" t="s">
        <v>534</v>
      </c>
      <c r="C245" s="50" t="s">
        <v>533</v>
      </c>
      <c r="D245" s="242">
        <v>11416.42</v>
      </c>
      <c r="E245" s="242"/>
      <c r="F245" s="52">
        <f t="shared" si="61"/>
        <v>0</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38340.68</v>
      </c>
      <c r="E252" s="51">
        <f t="shared" si="63"/>
        <v>30576.6</v>
      </c>
      <c r="F252" s="52">
        <f t="shared" ref="F252:F258" si="64">IF(D252&lt;&gt;0,IF(E252/D252&gt;=100,"&gt;&gt;100",E252/D252*100),"-")</f>
        <v>79.749759263528958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38340.68</v>
      </c>
      <c r="E259" s="51">
        <f t="shared" si="66"/>
        <v>30576.6</v>
      </c>
      <c r="F259" s="52">
        <f t="shared" ref="F259:F262" si="67">IF(D259&lt;&gt;0,IF(E259/D259&gt;=100,"&gt;&gt;100",E259/D259*100),"-")</f>
        <v>79.749759263528958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38340.68</v>
      </c>
      <c r="E261" s="242">
        <v>30576.6</v>
      </c>
      <c r="F261" s="52">
        <f t="shared" si="67"/>
        <v>79.749759263528958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570.69000000000005</v>
      </c>
      <c r="E263" s="51">
        <f t="shared" si="68"/>
        <v>2417.34</v>
      </c>
      <c r="F263" s="52">
        <f t="shared" ref="F263:F267" si="69">IF(D263&lt;&gt;0,IF(E263/D263&gt;=100,"&gt;&gt;100",E263/D263*100),"-")</f>
        <v>423.58197970877359</v>
      </c>
    </row>
    <row r="264" spans="1:6" ht="12.75" customHeight="1" x14ac:dyDescent="0.2">
      <c r="A264" s="53">
        <v>381</v>
      </c>
      <c r="B264" s="85" t="s">
        <v>567</v>
      </c>
      <c r="C264" s="50" t="s">
        <v>568</v>
      </c>
      <c r="D264" s="51">
        <f t="shared" ref="D264:E264" si="70">SUM(D265:D267)</f>
        <v>0</v>
      </c>
      <c r="E264" s="51">
        <f t="shared" si="70"/>
        <v>1630.59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1630.59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570.69000000000005</v>
      </c>
      <c r="E268" s="51">
        <f t="shared" si="71"/>
        <v>786.75</v>
      </c>
      <c r="F268" s="52">
        <f t="shared" ref="F268:F272" si="72">IF(D268&lt;&gt;0,IF(E268/D268&gt;=100,"&gt;&gt;100",E268/D268*100),"-")</f>
        <v>137.85943331756295</v>
      </c>
    </row>
    <row r="269" spans="1:6" ht="12.75" customHeight="1" x14ac:dyDescent="0.2">
      <c r="A269" s="53">
        <v>3821</v>
      </c>
      <c r="B269" s="85" t="s">
        <v>577</v>
      </c>
      <c r="C269" s="50" t="s">
        <v>578</v>
      </c>
      <c r="D269" s="242">
        <v>0</v>
      </c>
      <c r="E269" s="242">
        <v>136.85</v>
      </c>
      <c r="F269" s="52" t="str">
        <f t="shared" si="72"/>
        <v>-</v>
      </c>
    </row>
    <row r="270" spans="1:6" ht="12.75" customHeight="1" x14ac:dyDescent="0.2">
      <c r="A270" s="53">
        <v>3822</v>
      </c>
      <c r="B270" s="85" t="s">
        <v>579</v>
      </c>
      <c r="C270" s="50" t="s">
        <v>580</v>
      </c>
      <c r="D270" s="242">
        <v>570.69000000000005</v>
      </c>
      <c r="E270" s="242">
        <v>649.9</v>
      </c>
      <c r="F270" s="52">
        <f t="shared" si="72"/>
        <v>113.87968949867701</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2692937.14</v>
      </c>
      <c r="E289" s="51">
        <f t="shared" si="79"/>
        <v>3020513.7199999993</v>
      </c>
      <c r="F289" s="52">
        <f t="shared" si="76"/>
        <v>112.16428616673907</v>
      </c>
    </row>
    <row r="290" spans="1:6" ht="12.75" customHeight="1" x14ac:dyDescent="0.2">
      <c r="A290" s="53" t="s">
        <v>608</v>
      </c>
      <c r="B290" s="85" t="s">
        <v>619</v>
      </c>
      <c r="C290" s="50" t="s">
        <v>620</v>
      </c>
      <c r="D290" s="51">
        <f>IF(D6&gt;=D289,D6-D289,0)</f>
        <v>111255.77000000002</v>
      </c>
      <c r="E290" s="51">
        <f>IF(E6&gt;=E289,E6-E289,0)</f>
        <v>126662.08000000054</v>
      </c>
      <c r="F290" s="52">
        <f t="shared" si="76"/>
        <v>113.84765032860815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20285.099999999999</v>
      </c>
      <c r="F292" s="52" t="str">
        <f t="shared" si="76"/>
        <v>-</v>
      </c>
    </row>
    <row r="293" spans="1:6" ht="12.75" customHeight="1" x14ac:dyDescent="0.2">
      <c r="A293" s="53">
        <v>92221</v>
      </c>
      <c r="B293" s="85" t="s">
        <v>625</v>
      </c>
      <c r="C293" s="50" t="s">
        <v>626</v>
      </c>
      <c r="D293" s="242">
        <v>14310.6</v>
      </c>
      <c r="E293" s="242">
        <v>0</v>
      </c>
      <c r="F293" s="52">
        <f t="shared" si="76"/>
        <v>0</v>
      </c>
    </row>
    <row r="294" spans="1:6" ht="12.75" customHeight="1" x14ac:dyDescent="0.2">
      <c r="A294" s="53">
        <v>96</v>
      </c>
      <c r="B294" s="85" t="s">
        <v>627</v>
      </c>
      <c r="C294" s="50" t="s">
        <v>628</v>
      </c>
      <c r="D294" s="242">
        <v>13728.13</v>
      </c>
      <c r="E294" s="242">
        <v>8926</v>
      </c>
      <c r="F294" s="52">
        <f t="shared" si="76"/>
        <v>65.019780552777405</v>
      </c>
    </row>
    <row r="295" spans="1:6" ht="24" x14ac:dyDescent="0.2">
      <c r="A295" s="53">
        <v>9661</v>
      </c>
      <c r="B295" s="85" t="s">
        <v>629</v>
      </c>
      <c r="C295" s="50" t="s">
        <v>630</v>
      </c>
      <c r="D295" s="242">
        <v>7084.82</v>
      </c>
      <c r="E295" s="242">
        <v>6367.24</v>
      </c>
      <c r="F295" s="52">
        <f t="shared" si="76"/>
        <v>89.871584599185312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779.73</v>
      </c>
      <c r="E298" s="51">
        <f t="shared" si="80"/>
        <v>1029.21</v>
      </c>
      <c r="F298" s="52">
        <f t="shared" ref="F298:F418" si="81">IF(D298&lt;&gt;0,IF(E298/D298&gt;=100,"&gt;&gt;100",E298/D298*100),"-")</f>
        <v>131.99569081605171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779.73</v>
      </c>
      <c r="E311" s="51">
        <f t="shared" si="85"/>
        <v>1029.21</v>
      </c>
      <c r="F311" s="52">
        <f t="shared" si="81"/>
        <v>131.99569081605171</v>
      </c>
    </row>
    <row r="312" spans="1:6" ht="12.75" customHeight="1" x14ac:dyDescent="0.2">
      <c r="A312" s="53">
        <v>721</v>
      </c>
      <c r="B312" s="85" t="s">
        <v>662</v>
      </c>
      <c r="C312" s="50" t="s">
        <v>663</v>
      </c>
      <c r="D312" s="51">
        <f t="shared" ref="D312:E312" si="86">SUM(D313:D316)</f>
        <v>209.04</v>
      </c>
      <c r="E312" s="51">
        <f t="shared" si="86"/>
        <v>242.46</v>
      </c>
      <c r="F312" s="52">
        <f t="shared" si="81"/>
        <v>115.98737083811712</v>
      </c>
    </row>
    <row r="313" spans="1:6" ht="12.75" customHeight="1" x14ac:dyDescent="0.2">
      <c r="A313" s="53">
        <v>7211</v>
      </c>
      <c r="B313" s="85" t="s">
        <v>664</v>
      </c>
      <c r="C313" s="50" t="s">
        <v>665</v>
      </c>
      <c r="D313" s="242">
        <v>209.04</v>
      </c>
      <c r="E313" s="242">
        <v>242.46</v>
      </c>
      <c r="F313" s="52">
        <f t="shared" si="81"/>
        <v>115.98737083811712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570.69000000000005</v>
      </c>
      <c r="E317" s="51">
        <f t="shared" si="87"/>
        <v>786.75</v>
      </c>
      <c r="F317" s="52">
        <f t="shared" si="81"/>
        <v>137.85943331756295</v>
      </c>
    </row>
    <row r="318" spans="1:6" ht="12.75" customHeight="1" x14ac:dyDescent="0.2">
      <c r="A318" s="53">
        <v>7221</v>
      </c>
      <c r="B318" s="85" t="s">
        <v>674</v>
      </c>
      <c r="C318" s="50" t="s">
        <v>675</v>
      </c>
      <c r="D318" s="242">
        <v>570.69000000000005</v>
      </c>
      <c r="E318" s="242">
        <v>649.9</v>
      </c>
      <c r="F318" s="52">
        <f t="shared" si="81"/>
        <v>113.87968949867701</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v>136.85</v>
      </c>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77230.759999999995</v>
      </c>
      <c r="E350" s="51">
        <f t="shared" si="95"/>
        <v>126972.23999999999</v>
      </c>
      <c r="F350" s="52">
        <f t="shared" si="81"/>
        <v>164.40630650274579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56082.479999999996</v>
      </c>
      <c r="E363" s="51">
        <f t="shared" si="99"/>
        <v>52237.179999999993</v>
      </c>
      <c r="F363" s="52">
        <f t="shared" si="81"/>
        <v>93.143491514640573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39818.369999999995</v>
      </c>
      <c r="E369" s="51">
        <f t="shared" si="101"/>
        <v>45780.619999999995</v>
      </c>
      <c r="F369" s="52">
        <f t="shared" si="81"/>
        <v>114.9736164488903</v>
      </c>
    </row>
    <row r="370" spans="1:6" ht="12.75" customHeight="1" x14ac:dyDescent="0.2">
      <c r="A370" s="53">
        <v>4221</v>
      </c>
      <c r="B370" s="85" t="s">
        <v>674</v>
      </c>
      <c r="C370" s="50" t="s">
        <v>766</v>
      </c>
      <c r="D370" s="242">
        <v>21158.78</v>
      </c>
      <c r="E370" s="242">
        <v>16335.18</v>
      </c>
      <c r="F370" s="52">
        <f t="shared" si="81"/>
        <v>77.202844398401055</v>
      </c>
    </row>
    <row r="371" spans="1:6" ht="12.75" customHeight="1" x14ac:dyDescent="0.2">
      <c r="A371" s="53">
        <v>4222</v>
      </c>
      <c r="B371" s="85" t="s">
        <v>767</v>
      </c>
      <c r="C371" s="50" t="s">
        <v>768</v>
      </c>
      <c r="D371" s="242">
        <v>808.06</v>
      </c>
      <c r="E371" s="242">
        <v>437.51</v>
      </c>
      <c r="F371" s="52">
        <f t="shared" si="81"/>
        <v>54.143256688859744</v>
      </c>
    </row>
    <row r="372" spans="1:6" ht="12.75" customHeight="1" x14ac:dyDescent="0.2">
      <c r="A372" s="53">
        <v>4223</v>
      </c>
      <c r="B372" s="85" t="s">
        <v>678</v>
      </c>
      <c r="C372" s="50" t="s">
        <v>769</v>
      </c>
      <c r="D372" s="242">
        <v>1727.19</v>
      </c>
      <c r="E372" s="242">
        <v>21304.32</v>
      </c>
      <c r="F372" s="52">
        <f t="shared" si="81"/>
        <v>1233.4670765810363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3737.75</v>
      </c>
      <c r="E375" s="242">
        <v>3651.81</v>
      </c>
      <c r="F375" s="52">
        <f t="shared" si="81"/>
        <v>97.700755802287475</v>
      </c>
    </row>
    <row r="376" spans="1:6" ht="12.75" customHeight="1" x14ac:dyDescent="0.2">
      <c r="A376" s="53">
        <v>4227</v>
      </c>
      <c r="B376" s="232" t="s">
        <v>686</v>
      </c>
      <c r="C376" s="50" t="s">
        <v>773</v>
      </c>
      <c r="D376" s="242">
        <v>12386.59</v>
      </c>
      <c r="E376" s="242">
        <v>4051.8</v>
      </c>
      <c r="F376" s="52">
        <f t="shared" si="81"/>
        <v>32.711182012159931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7963.37</v>
      </c>
      <c r="E378" s="51">
        <f t="shared" si="102"/>
        <v>1526.36</v>
      </c>
      <c r="F378" s="52">
        <f t="shared" si="81"/>
        <v>19.167262101346537</v>
      </c>
    </row>
    <row r="379" spans="1:6" ht="12.75" customHeight="1" x14ac:dyDescent="0.2">
      <c r="A379" s="53">
        <v>4231</v>
      </c>
      <c r="B379" s="85" t="s">
        <v>692</v>
      </c>
      <c r="C379" s="50" t="s">
        <v>777</v>
      </c>
      <c r="D379" s="242">
        <v>7963.37</v>
      </c>
      <c r="E379" s="242">
        <v>1526.36</v>
      </c>
      <c r="F379" s="52">
        <f t="shared" si="81"/>
        <v>19.167262101346537</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8300.74</v>
      </c>
      <c r="E383" s="51">
        <f t="shared" si="103"/>
        <v>4930.2</v>
      </c>
      <c r="F383" s="52">
        <f t="shared" si="81"/>
        <v>59.394704568508352</v>
      </c>
    </row>
    <row r="384" spans="1:6" ht="12.75" customHeight="1" x14ac:dyDescent="0.2">
      <c r="A384" s="53">
        <v>4241</v>
      </c>
      <c r="B384" s="85" t="s">
        <v>783</v>
      </c>
      <c r="C384" s="50" t="s">
        <v>784</v>
      </c>
      <c r="D384" s="242">
        <v>8300.74</v>
      </c>
      <c r="E384" s="242">
        <v>4930.2</v>
      </c>
      <c r="F384" s="52">
        <f t="shared" si="81"/>
        <v>59.394704568508352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21148.28</v>
      </c>
      <c r="E402" s="51">
        <f t="shared" si="109"/>
        <v>74735.06</v>
      </c>
      <c r="F402" s="52">
        <f t="shared" si="81"/>
        <v>353.38599640254432</v>
      </c>
    </row>
    <row r="403" spans="1:6" ht="12.75" customHeight="1" x14ac:dyDescent="0.2">
      <c r="A403" s="53">
        <v>451</v>
      </c>
      <c r="B403" s="85" t="s">
        <v>811</v>
      </c>
      <c r="C403" s="50" t="s">
        <v>812</v>
      </c>
      <c r="D403" s="242">
        <v>21148.28</v>
      </c>
      <c r="E403" s="242">
        <v>74735.06</v>
      </c>
      <c r="F403" s="52">
        <f t="shared" si="81"/>
        <v>353.38599640254432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76451.03</v>
      </c>
      <c r="E408" s="51">
        <f t="shared" si="111"/>
        <v>125943.02999999998</v>
      </c>
      <c r="F408" s="52">
        <f t="shared" si="81"/>
        <v>164.73686489246774</v>
      </c>
    </row>
    <row r="409" spans="1:6" ht="12.75" customHeight="1" x14ac:dyDescent="0.2">
      <c r="A409" s="53">
        <v>92212</v>
      </c>
      <c r="B409" s="85" t="s">
        <v>823</v>
      </c>
      <c r="C409" s="50" t="s">
        <v>824</v>
      </c>
      <c r="D409" s="242">
        <v>716.69</v>
      </c>
      <c r="E409" s="242">
        <v>925.73</v>
      </c>
      <c r="F409" s="52">
        <f t="shared" si="81"/>
        <v>129.16742245601304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612.6</v>
      </c>
      <c r="E411" s="242">
        <v>131.55000000000001</v>
      </c>
      <c r="F411" s="52">
        <f t="shared" si="81"/>
        <v>21.474045053868757</v>
      </c>
    </row>
    <row r="412" spans="1:6" ht="12.75" customHeight="1" x14ac:dyDescent="0.2">
      <c r="A412" s="53" t="s">
        <v>608</v>
      </c>
      <c r="B412" s="85" t="s">
        <v>829</v>
      </c>
      <c r="C412" s="50" t="s">
        <v>830</v>
      </c>
      <c r="D412" s="51">
        <f>D6+D298</f>
        <v>2804972.64</v>
      </c>
      <c r="E412" s="51">
        <f>E6+E298</f>
        <v>3148205.01</v>
      </c>
      <c r="F412" s="52">
        <f t="shared" si="81"/>
        <v>112.23656748395234</v>
      </c>
    </row>
    <row r="413" spans="1:6" ht="12.75" customHeight="1" x14ac:dyDescent="0.2">
      <c r="A413" s="53" t="s">
        <v>608</v>
      </c>
      <c r="B413" s="85" t="s">
        <v>831</v>
      </c>
      <c r="C413" s="50" t="s">
        <v>832</v>
      </c>
      <c r="D413" s="51">
        <f t="shared" ref="D413:E413" si="112">D289+D350</f>
        <v>2770167.9</v>
      </c>
      <c r="E413" s="51">
        <f t="shared" si="112"/>
        <v>3147485.959999999</v>
      </c>
      <c r="F413" s="52">
        <f t="shared" si="81"/>
        <v>113.6207650085036</v>
      </c>
    </row>
    <row r="414" spans="1:6" ht="12.75" customHeight="1" x14ac:dyDescent="0.2">
      <c r="A414" s="53" t="s">
        <v>608</v>
      </c>
      <c r="B414" s="85" t="s">
        <v>833</v>
      </c>
      <c r="C414" s="50" t="s">
        <v>834</v>
      </c>
      <c r="D414" s="51">
        <f t="shared" ref="D414:E414" si="113">IF(D412&gt;=D413,D412-D413,0)</f>
        <v>34804.740000000224</v>
      </c>
      <c r="E414" s="51">
        <f t="shared" si="113"/>
        <v>719.05000000074506</v>
      </c>
      <c r="F414" s="52">
        <f t="shared" si="81"/>
        <v>2.0659542349712723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21210.829999999998</v>
      </c>
      <c r="F416" s="52" t="str">
        <f t="shared" si="81"/>
        <v>-</v>
      </c>
    </row>
    <row r="417" spans="1:6" ht="12.75" customHeight="1" x14ac:dyDescent="0.2">
      <c r="A417" s="60" t="s">
        <v>837</v>
      </c>
      <c r="B417" s="85" t="s">
        <v>840</v>
      </c>
      <c r="C417" s="61" t="s">
        <v>841</v>
      </c>
      <c r="D417" s="51">
        <f t="shared" ref="D417:E417" si="116">IF(D293-D292+D410-D409&gt;=0,D293-D292+D410-D409,0)</f>
        <v>13593.91</v>
      </c>
      <c r="E417" s="51">
        <f t="shared" si="116"/>
        <v>0</v>
      </c>
      <c r="F417" s="52">
        <f t="shared" si="81"/>
        <v>0</v>
      </c>
    </row>
    <row r="418" spans="1:6" ht="12.75" customHeight="1" x14ac:dyDescent="0.2">
      <c r="A418" s="55" t="s">
        <v>842</v>
      </c>
      <c r="B418" s="233" t="s">
        <v>843</v>
      </c>
      <c r="C418" s="56" t="s">
        <v>844</v>
      </c>
      <c r="D418" s="62">
        <f t="shared" ref="D418:E418" si="117">D294+D411</f>
        <v>14340.73</v>
      </c>
      <c r="E418" s="62">
        <f t="shared" si="117"/>
        <v>9057.5499999999993</v>
      </c>
      <c r="F418" s="57">
        <f t="shared" si="81"/>
        <v>63.159616002811568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2804972.64</v>
      </c>
      <c r="E639" s="51">
        <f t="shared" si="180"/>
        <v>3148205.01</v>
      </c>
      <c r="F639" s="52">
        <f t="shared" si="119"/>
        <v>112.23656748395234</v>
      </c>
    </row>
    <row r="640" spans="1:6" ht="12.75" customHeight="1" x14ac:dyDescent="0.2">
      <c r="A640" s="53" t="s">
        <v>608</v>
      </c>
      <c r="B640" s="85" t="s">
        <v>1277</v>
      </c>
      <c r="C640" s="50" t="s">
        <v>1278</v>
      </c>
      <c r="D640" s="51">
        <f t="shared" ref="D640:E640" si="181">D413+D528</f>
        <v>2770167.9</v>
      </c>
      <c r="E640" s="51">
        <f t="shared" si="181"/>
        <v>3147485.959999999</v>
      </c>
      <c r="F640" s="52">
        <f t="shared" si="119"/>
        <v>113.6207650085036</v>
      </c>
    </row>
    <row r="641" spans="1:6" ht="12.75" customHeight="1" x14ac:dyDescent="0.2">
      <c r="A641" s="53" t="s">
        <v>608</v>
      </c>
      <c r="B641" s="85" t="s">
        <v>1279</v>
      </c>
      <c r="C641" s="50" t="s">
        <v>1280</v>
      </c>
      <c r="D641" s="51">
        <f t="shared" ref="D641:E641" si="182">IF(D639&gt;=D640,D639-D640,0)</f>
        <v>34804.740000000224</v>
      </c>
      <c r="E641" s="51">
        <f t="shared" si="182"/>
        <v>719.05000000074506</v>
      </c>
      <c r="F641" s="52">
        <f t="shared" si="119"/>
        <v>2.0659542349712723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21210.829999999998</v>
      </c>
      <c r="F643" s="52" t="str">
        <f t="shared" si="119"/>
        <v>-</v>
      </c>
    </row>
    <row r="644" spans="1:6" ht="24" x14ac:dyDescent="0.2">
      <c r="A644" s="60" t="s">
        <v>1285</v>
      </c>
      <c r="B644" s="85" t="s">
        <v>1286</v>
      </c>
      <c r="C644" s="61" t="s">
        <v>1285</v>
      </c>
      <c r="D644" s="51">
        <f t="shared" ref="D644:E644" si="185">IF(D417-D416+D638-D637&gt;=0,D417-D416+D638-D637,0)</f>
        <v>13593.91</v>
      </c>
      <c r="E644" s="51">
        <f t="shared" si="185"/>
        <v>0</v>
      </c>
      <c r="F644" s="52">
        <f t="shared" si="119"/>
        <v>0</v>
      </c>
    </row>
    <row r="645" spans="1:6" ht="24" x14ac:dyDescent="0.2">
      <c r="A645" s="53" t="s">
        <v>608</v>
      </c>
      <c r="B645" s="85" t="s">
        <v>1287</v>
      </c>
      <c r="C645" s="50" t="s">
        <v>1288</v>
      </c>
      <c r="D645" s="51">
        <f t="shared" ref="D645:E645" si="186">IF(D641+D643-D642-D644&gt;=0,D641+D643-D642-D644,0)</f>
        <v>21210.830000000224</v>
      </c>
      <c r="E645" s="51">
        <f t="shared" si="186"/>
        <v>21929.880000000743</v>
      </c>
      <c r="F645" s="52">
        <f t="shared" si="119"/>
        <v>103.39001349782404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156033.13</v>
      </c>
      <c r="E647" s="243">
        <v>191279.94</v>
      </c>
      <c r="F647" s="57">
        <f t="shared" si="119"/>
        <v>122.5893116417007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104</v>
      </c>
      <c r="E654" s="262">
        <v>106</v>
      </c>
      <c r="F654" s="52">
        <f t="shared" si="188"/>
        <v>101.92307692307692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99</v>
      </c>
      <c r="E656" s="262">
        <v>99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1944181.55</v>
      </c>
      <c r="E675" s="242">
        <v>2229513.8199999998</v>
      </c>
      <c r="F675" s="52">
        <f t="shared" si="188"/>
        <v>114.67621529481131</v>
      </c>
    </row>
    <row r="676" spans="1:6" ht="24" x14ac:dyDescent="0.2">
      <c r="A676" s="53">
        <v>63613</v>
      </c>
      <c r="B676" s="232" t="s">
        <v>1349</v>
      </c>
      <c r="C676" s="50" t="s">
        <v>1350</v>
      </c>
      <c r="D676" s="242">
        <v>2947.78</v>
      </c>
      <c r="E676" s="242">
        <v>3742.13</v>
      </c>
      <c r="F676" s="52">
        <f t="shared" si="188"/>
        <v>126.94739770267793</v>
      </c>
    </row>
    <row r="677" spans="1:6" ht="24" x14ac:dyDescent="0.2">
      <c r="A677" s="53">
        <v>63622</v>
      </c>
      <c r="B677" s="232" t="s">
        <v>1351</v>
      </c>
      <c r="C677" s="50" t="s">
        <v>1352</v>
      </c>
      <c r="D677" s="242">
        <v>7321.59</v>
      </c>
      <c r="E677" s="242">
        <v>10191.25</v>
      </c>
      <c r="F677" s="52">
        <f t="shared" si="188"/>
        <v>139.1944919068126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42577.61</v>
      </c>
      <c r="E710" s="242">
        <v>16221.44</v>
      </c>
      <c r="F710" s="52">
        <f t="shared" si="188"/>
        <v>38.09852173478032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11.02</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10809.52</v>
      </c>
      <c r="E716" s="242">
        <v>2151.59</v>
      </c>
      <c r="F716" s="52">
        <f t="shared" si="188"/>
        <v>19.904584107342419</v>
      </c>
    </row>
    <row r="717" spans="1:6" ht="12.75" customHeight="1" x14ac:dyDescent="0.2">
      <c r="A717" s="53">
        <v>31215</v>
      </c>
      <c r="B717" s="85" t="s">
        <v>1413</v>
      </c>
      <c r="C717" s="50" t="s">
        <v>1414</v>
      </c>
      <c r="D717" s="242">
        <v>1436.85</v>
      </c>
      <c r="E717" s="242">
        <v>4246.5</v>
      </c>
      <c r="F717" s="52">
        <f t="shared" si="188"/>
        <v>295.54233218498803</v>
      </c>
    </row>
    <row r="718" spans="1:6" ht="12.75" customHeight="1" x14ac:dyDescent="0.2">
      <c r="A718" s="53">
        <v>32121</v>
      </c>
      <c r="B718" s="85" t="s">
        <v>1415</v>
      </c>
      <c r="C718" s="50" t="s">
        <v>1416</v>
      </c>
      <c r="D718" s="242">
        <v>31000.92</v>
      </c>
      <c r="E718" s="242">
        <v>36242.04</v>
      </c>
      <c r="F718" s="52">
        <f t="shared" si="188"/>
        <v>116.90633697322532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1236.01</v>
      </c>
      <c r="E720" s="242">
        <v>2175.4699999999998</v>
      </c>
      <c r="F720" s="52">
        <f t="shared" si="188"/>
        <v>176.00747566767259</v>
      </c>
    </row>
    <row r="721" spans="1:6" ht="12.75" customHeight="1" x14ac:dyDescent="0.2">
      <c r="A721" s="53" t="s">
        <v>1421</v>
      </c>
      <c r="B721" s="85" t="s">
        <v>1422</v>
      </c>
      <c r="C721" s="50" t="s">
        <v>1421</v>
      </c>
      <c r="D721" s="242">
        <v>0</v>
      </c>
      <c r="E721" s="242">
        <v>119.39</v>
      </c>
      <c r="F721" s="52" t="str">
        <f t="shared" si="188"/>
        <v>-</v>
      </c>
    </row>
    <row r="722" spans="1:6" ht="12.75" customHeight="1" x14ac:dyDescent="0.2">
      <c r="A722" s="53" t="s">
        <v>1423</v>
      </c>
      <c r="B722" s="85" t="s">
        <v>1424</v>
      </c>
      <c r="C722" s="50" t="s">
        <v>1423</v>
      </c>
      <c r="D722" s="242">
        <v>2772.43</v>
      </c>
      <c r="E722" s="242">
        <v>2079.5100000000002</v>
      </c>
      <c r="F722" s="52">
        <f t="shared" si="188"/>
        <v>75.006763020166431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11416.42</v>
      </c>
      <c r="E795" s="242"/>
      <c r="F795" s="52">
        <f t="shared" si="190"/>
        <v>0</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38340.68</v>
      </c>
      <c r="E828" s="242">
        <v>30576.6</v>
      </c>
      <c r="F828" s="52">
        <f t="shared" si="190"/>
        <v>79.749759263528958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3019530.3500000006</v>
      </c>
      <c r="E6" s="229">
        <f t="shared" si="0"/>
        <v>3164526.6899999995</v>
      </c>
      <c r="F6" s="230">
        <f t="shared" ref="F6:F260" si="1">IF(D6&gt;0,IF(E6/D6&gt;=100,"&gt;&gt;100",E6/D6*100),"-")</f>
        <v>104.80195007809738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2782175.9600000004</v>
      </c>
      <c r="E7" s="104">
        <f t="shared" si="2"/>
        <v>2846490.8899999997</v>
      </c>
      <c r="F7" s="93">
        <f t="shared" si="1"/>
        <v>102.31167729592485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59932.46</v>
      </c>
      <c r="E8" s="104">
        <f>E9+E10-E11</f>
        <v>59932.46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59932.46</v>
      </c>
      <c r="E9" s="247">
        <v>59932.46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2722243.5000000005</v>
      </c>
      <c r="E12" s="104">
        <f t="shared" si="3"/>
        <v>2786558.4299999997</v>
      </c>
      <c r="F12" s="93">
        <f t="shared" si="1"/>
        <v>102.36257079868128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2625081.1500000004</v>
      </c>
      <c r="E13" s="104">
        <f t="shared" si="4"/>
        <v>2651918.8999999994</v>
      </c>
      <c r="F13" s="93">
        <f t="shared" si="1"/>
        <v>101.02235887069622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63243.73</v>
      </c>
      <c r="E14" s="247">
        <v>63243.73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4269236.75</v>
      </c>
      <c r="E15" s="247">
        <v>4343971.8099999996</v>
      </c>
      <c r="F15" s="93">
        <f t="shared" si="1"/>
        <v>101.75054850260996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5872.81</v>
      </c>
      <c r="E17" s="247">
        <v>5872.81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1713272.14</v>
      </c>
      <c r="E18" s="247">
        <v>1761169.45</v>
      </c>
      <c r="F18" s="93">
        <f t="shared" si="1"/>
        <v>102.79566269022504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81266.099999999977</v>
      </c>
      <c r="E19" s="104">
        <f t="shared" si="5"/>
        <v>117722.72000000009</v>
      </c>
      <c r="F19" s="93">
        <f t="shared" si="1"/>
        <v>144.86079681441601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641282.63</v>
      </c>
      <c r="E20" s="247">
        <v>373333.84</v>
      </c>
      <c r="F20" s="93">
        <f t="shared" si="1"/>
        <v>58.216739786012916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26373.26</v>
      </c>
      <c r="E21" s="247">
        <v>25570.27</v>
      </c>
      <c r="F21" s="93">
        <f t="shared" si="1"/>
        <v>96.955287287199241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47443.35</v>
      </c>
      <c r="E22" s="247">
        <v>57980.32</v>
      </c>
      <c r="F22" s="93">
        <f t="shared" si="1"/>
        <v>122.20958258638987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20232.77</v>
      </c>
      <c r="E25" s="247">
        <v>23884.58</v>
      </c>
      <c r="F25" s="93">
        <f t="shared" si="1"/>
        <v>118.04898686635592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57086.9</v>
      </c>
      <c r="E26" s="247">
        <v>58804.95</v>
      </c>
      <c r="F26" s="93">
        <f t="shared" si="1"/>
        <v>103.00953458674407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711152.81</v>
      </c>
      <c r="E28" s="247">
        <v>421851.24</v>
      </c>
      <c r="F28" s="93">
        <f t="shared" si="1"/>
        <v>59.319352193799247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7963.37</v>
      </c>
      <c r="E29" s="104">
        <f t="shared" si="6"/>
        <v>8402.369999999999</v>
      </c>
      <c r="F29" s="93">
        <f t="shared" si="1"/>
        <v>105.51274146498277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7963.37</v>
      </c>
      <c r="E30" s="247">
        <v>9489.73</v>
      </c>
      <c r="F30" s="93">
        <f t="shared" si="1"/>
        <v>119.16726210134654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1087.3599999999999</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7932.8800000000047</v>
      </c>
      <c r="E35" s="104">
        <f t="shared" si="7"/>
        <v>8514.4400000000023</v>
      </c>
      <c r="F35" s="93">
        <f t="shared" si="1"/>
        <v>107.33100714998838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304609.12</v>
      </c>
      <c r="E36" s="247">
        <v>309539.32</v>
      </c>
      <c r="F36" s="93">
        <f t="shared" si="1"/>
        <v>101.61853328619969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296676.24</v>
      </c>
      <c r="E40" s="247">
        <v>301024.88</v>
      </c>
      <c r="F40" s="93">
        <f t="shared" si="1"/>
        <v>101.46578640743189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4976.3900000000003</v>
      </c>
      <c r="E47" s="247">
        <v>4976.3900000000003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4976.3900000000003</v>
      </c>
      <c r="E50" s="247">
        <v>4976.3900000000003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49781.13</v>
      </c>
      <c r="E54" s="247">
        <v>55605.32</v>
      </c>
      <c r="F54" s="93">
        <f t="shared" si="1"/>
        <v>111.69959380190848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49781.13</v>
      </c>
      <c r="E55" s="247">
        <v>55605.32</v>
      </c>
      <c r="F55" s="93">
        <f t="shared" si="1"/>
        <v>111.69959380190848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237354.39</v>
      </c>
      <c r="E68" s="104">
        <f t="shared" si="13"/>
        <v>318035.8</v>
      </c>
      <c r="F68" s="93">
        <f t="shared" si="1"/>
        <v>133.99196029194994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3071.62</v>
      </c>
      <c r="E78" s="104">
        <f>E79+SUM(E82:E84)-E85+E86</f>
        <v>9076.08</v>
      </c>
      <c r="F78" s="93">
        <f t="shared" si="1"/>
        <v>295.48186299086478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3071.62</v>
      </c>
      <c r="E86" s="247">
        <v>9076.08</v>
      </c>
      <c r="F86" s="93">
        <f t="shared" si="1"/>
        <v>295.48186299086478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12991.97</v>
      </c>
      <c r="E134" s="104">
        <f t="shared" si="23"/>
        <v>22800</v>
      </c>
      <c r="F134" s="93">
        <f t="shared" si="1"/>
        <v>175.49301607069597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12991.97</v>
      </c>
      <c r="E135" s="104">
        <f t="shared" si="24"/>
        <v>22800</v>
      </c>
      <c r="F135" s="93">
        <f t="shared" si="1"/>
        <v>175.49301607069597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12991.97</v>
      </c>
      <c r="E140" s="247">
        <v>22800</v>
      </c>
      <c r="F140" s="93">
        <f t="shared" si="1"/>
        <v>175.49301607069597</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64645.08</v>
      </c>
      <c r="E146" s="104">
        <f t="shared" si="26"/>
        <v>94748.23</v>
      </c>
      <c r="F146" s="93">
        <f t="shared" si="1"/>
        <v>146.56680755905938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6856.16</v>
      </c>
      <c r="E159" s="247">
        <v>2963.6</v>
      </c>
      <c r="F159" s="93">
        <f t="shared" si="1"/>
        <v>43.225362301929941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7084.84</v>
      </c>
      <c r="E160" s="247">
        <v>6367.24</v>
      </c>
      <c r="F160" s="93">
        <f t="shared" si="1"/>
        <v>89.871330898086612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50917.67</v>
      </c>
      <c r="E161" s="247">
        <v>85822.23</v>
      </c>
      <c r="F161" s="93">
        <f t="shared" si="1"/>
        <v>168.55097650776244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213.59</v>
      </c>
      <c r="E163" s="247">
        <v>404.84</v>
      </c>
      <c r="F163" s="93">
        <f t="shared" si="1"/>
        <v>189.54070883468324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612.59</v>
      </c>
      <c r="E164" s="104">
        <f t="shared" si="28"/>
        <v>131.55000000000001</v>
      </c>
      <c r="F164" s="93">
        <f t="shared" si="1"/>
        <v>21.474395599014024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612.59</v>
      </c>
      <c r="E166" s="247">
        <v>131.55000000000001</v>
      </c>
      <c r="F166" s="93">
        <f t="shared" si="1"/>
        <v>21.474395599014024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156033.13</v>
      </c>
      <c r="E170" s="104">
        <f t="shared" si="29"/>
        <v>191279.94</v>
      </c>
      <c r="F170" s="93">
        <f t="shared" si="1"/>
        <v>122.5893116417007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156033.13</v>
      </c>
      <c r="E173" s="247">
        <v>191279.94</v>
      </c>
      <c r="F173" s="93">
        <f t="shared" si="1"/>
        <v>122.5893116417007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3019530.3499999996</v>
      </c>
      <c r="E175" s="104">
        <f t="shared" si="30"/>
        <v>3164526.69</v>
      </c>
      <c r="F175" s="93">
        <f t="shared" si="1"/>
        <v>104.80195007809743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188811.58999999997</v>
      </c>
      <c r="E176" s="104">
        <f t="shared" si="31"/>
        <v>264248.37</v>
      </c>
      <c r="F176" s="93">
        <f t="shared" si="1"/>
        <v>139.95346895812912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187140.34999999998</v>
      </c>
      <c r="E177" s="104">
        <f t="shared" si="32"/>
        <v>264224.37</v>
      </c>
      <c r="F177" s="93">
        <f t="shared" si="1"/>
        <v>141.19048617788735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153017.31</v>
      </c>
      <c r="E178" s="247">
        <v>188478.58</v>
      </c>
      <c r="F178" s="93">
        <f t="shared" si="1"/>
        <v>123.17467873405957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31218.36</v>
      </c>
      <c r="E179" s="247">
        <v>26868.9</v>
      </c>
      <c r="F179" s="93">
        <f t="shared" si="1"/>
        <v>86.067621745665051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44.33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2904.68</v>
      </c>
      <c r="E188" s="247">
        <v>48832.56</v>
      </c>
      <c r="F188" s="93">
        <f t="shared" si="1"/>
        <v>1681.1683214674251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1602.63</v>
      </c>
      <c r="E189" s="247">
        <v>24</v>
      </c>
      <c r="F189" s="93">
        <f t="shared" si="1"/>
        <v>1.4975384212201193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68.61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68.61</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2830718.76</v>
      </c>
      <c r="E237" s="104">
        <f t="shared" si="41"/>
        <v>2900278.32</v>
      </c>
      <c r="F237" s="93">
        <f t="shared" si="1"/>
        <v>102.45731087746775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2795167.9299999997</v>
      </c>
      <c r="E238" s="104">
        <f t="shared" si="42"/>
        <v>2869290.89</v>
      </c>
      <c r="F238" s="93">
        <f t="shared" si="1"/>
        <v>102.65182492988893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2795167.9299999997</v>
      </c>
      <c r="E239" s="104">
        <f t="shared" si="43"/>
        <v>2869290.89</v>
      </c>
      <c r="F239" s="93">
        <f t="shared" si="1"/>
        <v>102.65182492988893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2782046.3</v>
      </c>
      <c r="E240" s="247">
        <v>2845229.75</v>
      </c>
      <c r="F240" s="93">
        <f t="shared" si="1"/>
        <v>102.27111425140554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13121.63</v>
      </c>
      <c r="E241" s="247">
        <v>24061.14</v>
      </c>
      <c r="F241" s="93">
        <f t="shared" si="1"/>
        <v>183.37005387288013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21210.83</v>
      </c>
      <c r="E245" s="104">
        <f t="shared" si="45"/>
        <v>21929.879999999997</v>
      </c>
      <c r="F245" s="93">
        <f t="shared" si="1"/>
        <v>103.39001349782163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24077.66</v>
      </c>
      <c r="E246" s="104">
        <f t="shared" si="46"/>
        <v>23199.03</v>
      </c>
      <c r="F246" s="93">
        <f t="shared" si="1"/>
        <v>96.350849708817208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24077.66</v>
      </c>
      <c r="E247" s="247">
        <v>23199.03</v>
      </c>
      <c r="F247" s="93">
        <f t="shared" si="1"/>
        <v>96.350849708817208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2866.83</v>
      </c>
      <c r="E250" s="104">
        <f t="shared" si="47"/>
        <v>1269.1500000000001</v>
      </c>
      <c r="F250" s="93">
        <f t="shared" si="1"/>
        <v>44.270152049476252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2866.83</v>
      </c>
      <c r="E252" s="247">
        <v>1269.1500000000001</v>
      </c>
      <c r="F252" s="93">
        <f t="shared" si="1"/>
        <v>44.270152049476252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13727.41</v>
      </c>
      <c r="E255" s="247">
        <v>8926</v>
      </c>
      <c r="F255" s="93">
        <f t="shared" si="1"/>
        <v>65.023190827694378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612.59</v>
      </c>
      <c r="E256" s="247">
        <v>131.55000000000001</v>
      </c>
      <c r="F256" s="93">
        <f t="shared" si="1"/>
        <v>21.474395599014024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127784.47</v>
      </c>
      <c r="E259" s="104">
        <f t="shared" si="49"/>
        <v>54898.95</v>
      </c>
      <c r="F259" s="93">
        <f t="shared" si="1"/>
        <v>42.962145556498371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127784.47</v>
      </c>
      <c r="E260" s="248">
        <v>54898.95</v>
      </c>
      <c r="F260" s="97">
        <f t="shared" si="1"/>
        <v>42.962145556498371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6028.64</v>
      </c>
      <c r="E264" s="247">
        <v>6334.71</v>
      </c>
      <c r="F264" s="93">
        <f t="shared" si="50"/>
        <v>105.07693277422436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58830.03</v>
      </c>
      <c r="E265" s="247">
        <v>88818.36</v>
      </c>
      <c r="F265" s="93">
        <f t="shared" si="50"/>
        <v>150.97452780493228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594.92999999999995</v>
      </c>
      <c r="E266" s="247">
        <v>113.91</v>
      </c>
      <c r="F266" s="93">
        <f t="shared" si="50"/>
        <v>19.146790378700015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17.66</v>
      </c>
      <c r="E267" s="247">
        <v>17.64</v>
      </c>
      <c r="F267" s="93">
        <f t="shared" si="50"/>
        <v>99.886749716874291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3071.62</v>
      </c>
      <c r="E268" s="247">
        <v>9076.08</v>
      </c>
      <c r="F268" s="93">
        <f t="shared" si="50"/>
        <v>295.48186299086478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50917.67</v>
      </c>
      <c r="E286" s="247">
        <v>85822.23</v>
      </c>
      <c r="F286" s="93">
        <f t="shared" si="50"/>
        <v>168.55097650776244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44.33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187140.35</v>
      </c>
      <c r="E288" s="247">
        <v>264180.03999999998</v>
      </c>
      <c r="F288" s="93">
        <f t="shared" si="50"/>
        <v>141.16679807427951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1602.63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2904.68</v>
      </c>
      <c r="E302" s="247">
        <v>48832.56</v>
      </c>
      <c r="F302" s="93">
        <f t="shared" si="50"/>
        <v>1681.1683214674251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2770167.9</v>
      </c>
      <c r="E114" s="81">
        <f t="shared" si="22"/>
        <v>3147485.9600000004</v>
      </c>
      <c r="F114" s="63">
        <f t="shared" si="1"/>
        <v>113.62076500850367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2680605.09</v>
      </c>
      <c r="E115" s="81">
        <f t="shared" si="23"/>
        <v>3016731.24</v>
      </c>
      <c r="F115" s="63">
        <f t="shared" si="1"/>
        <v>112.53918942607098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2680605.09</v>
      </c>
      <c r="E117" s="249">
        <v>3016731.24</v>
      </c>
      <c r="F117" s="63">
        <f t="shared" si="1"/>
        <v>112.53918942607098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89562.81</v>
      </c>
      <c r="E126" s="249">
        <v>130754.72</v>
      </c>
      <c r="F126" s="63">
        <f t="shared" si="1"/>
        <v>145.99220368364951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2770167.9</v>
      </c>
      <c r="E141" s="106">
        <f t="shared" si="28"/>
        <v>3147485.9600000004</v>
      </c>
      <c r="F141" s="82">
        <f t="shared" si="1"/>
        <v>113.62076500850367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41097.08</v>
      </c>
      <c r="E5" s="107">
        <f t="shared" si="0"/>
        <v>348.57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9808.0300000000007</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9808.0300000000007</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9808.0300000000007</v>
      </c>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31289.05</v>
      </c>
      <c r="E22" s="108">
        <f t="shared" si="3"/>
        <v>348.57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31289.05</v>
      </c>
      <c r="E23" s="108">
        <f t="shared" si="4"/>
        <v>348.57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31289.05</v>
      </c>
      <c r="E25" s="250">
        <v>348.57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7" workbookViewId="0">
      <selection activeCell="D92" sqref="D9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188742.98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3251437.75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60781.81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3064431.43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2223867.0699999998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807139.66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30576.6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2848.1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126224.51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3175932.3600000003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14853.93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3033275.29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2188405.7999999998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811489.12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30532.27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2848.1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127803.14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264248.36999999965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68.33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44.33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44.33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44.33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264180.04000000004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48832.56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215347.48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Jandroković</cp:lastModifiedBy>
  <cp:lastPrinted>2023-12-21T13:12:35Z</cp:lastPrinted>
  <dcterms:created xsi:type="dcterms:W3CDTF">2022-04-01T05:14:30Z</dcterms:created>
  <dcterms:modified xsi:type="dcterms:W3CDTF">2024-01-26T08:40:08Z</dcterms:modified>
</cp:coreProperties>
</file>