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D:\Desktop\FINANCIJSKI PLAN PO GODINAMA\FIN.PLAN 2018\22.11.2017\"/>
    </mc:Choice>
  </mc:AlternateContent>
  <bookViews>
    <workbookView xWindow="0" yWindow="0" windowWidth="14370" windowHeight="7335" activeTab="3" xr2:uid="{00000000-000D-0000-FFFF-FFFF00000000}"/>
  </bookViews>
  <sheets>
    <sheet name="Prihodi" sheetId="2" r:id="rId1"/>
    <sheet name="Rashodi" sheetId="1" r:id="rId2"/>
    <sheet name="Obračun" sheetId="4" r:id="rId3"/>
    <sheet name="Obrazloženje" sheetId="5" r:id="rId4"/>
  </sheets>
  <calcPr calcId="171027"/>
  <fileRecoveryPr autoRecover="0"/>
</workbook>
</file>

<file path=xl/calcChain.xml><?xml version="1.0" encoding="utf-8"?>
<calcChain xmlns="http://schemas.openxmlformats.org/spreadsheetml/2006/main">
  <c r="E29" i="4" l="1"/>
  <c r="E19" i="4"/>
  <c r="E9" i="4"/>
  <c r="H136" i="1" l="1"/>
  <c r="I10" i="2"/>
  <c r="J10" i="2"/>
  <c r="H10" i="2"/>
  <c r="I18" i="2"/>
  <c r="J18" i="2"/>
  <c r="H18" i="2"/>
  <c r="I163" i="1"/>
  <c r="I228" i="1" s="1"/>
  <c r="J163" i="1"/>
  <c r="J228" i="1" s="1"/>
  <c r="H163" i="1"/>
  <c r="H228" i="1" s="1"/>
  <c r="D11" i="4"/>
  <c r="H22" i="2"/>
  <c r="H16" i="2"/>
  <c r="H12" i="2"/>
  <c r="H7" i="2"/>
  <c r="I7" i="2"/>
  <c r="J7" i="2"/>
  <c r="J12" i="1"/>
  <c r="H12" i="1"/>
  <c r="H6" i="2" l="1"/>
  <c r="J210" i="1"/>
  <c r="J208" i="1" s="1"/>
  <c r="J207" i="1" s="1"/>
  <c r="I208" i="1"/>
  <c r="I207" i="1" s="1"/>
  <c r="H208" i="1"/>
  <c r="H207" i="1" s="1"/>
  <c r="I200" i="1"/>
  <c r="J198" i="1" s="1"/>
  <c r="J197" i="1" s="1"/>
  <c r="H198" i="1"/>
  <c r="H197" i="1" s="1"/>
  <c r="D31" i="4"/>
  <c r="C31" i="4"/>
  <c r="D21" i="4"/>
  <c r="C21" i="4"/>
  <c r="E6" i="4"/>
  <c r="B16" i="4" s="1"/>
  <c r="E16" i="4" s="1"/>
  <c r="B26" i="4" s="1"/>
  <c r="E26" i="4" s="1"/>
  <c r="E7" i="4"/>
  <c r="B17" i="4" s="1"/>
  <c r="E17" i="4" s="1"/>
  <c r="B27" i="4" s="1"/>
  <c r="E27" i="4" s="1"/>
  <c r="E8" i="4"/>
  <c r="B18" i="4" s="1"/>
  <c r="E18" i="4" s="1"/>
  <c r="B28" i="4" s="1"/>
  <c r="E28" i="4" s="1"/>
  <c r="E10" i="4"/>
  <c r="B20" i="4" s="1"/>
  <c r="E20" i="4" s="1"/>
  <c r="B30" i="4" s="1"/>
  <c r="E30" i="4" s="1"/>
  <c r="E5" i="4"/>
  <c r="B15" i="4" s="1"/>
  <c r="E15" i="4" s="1"/>
  <c r="B25" i="4" s="1"/>
  <c r="C11" i="4"/>
  <c r="B11" i="4"/>
  <c r="E25" i="4" l="1"/>
  <c r="E31" i="4" s="1"/>
  <c r="B31" i="4"/>
  <c r="I198" i="1"/>
  <c r="I197" i="1" s="1"/>
  <c r="J12" i="2"/>
  <c r="I12" i="2"/>
  <c r="J188" i="1"/>
  <c r="J187" i="1" s="1"/>
  <c r="I178" i="1"/>
  <c r="J178" i="1"/>
  <c r="I173" i="1"/>
  <c r="I172" i="1" s="1"/>
  <c r="J173" i="1"/>
  <c r="J172" i="1" s="1"/>
  <c r="J170" i="1"/>
  <c r="I151" i="1"/>
  <c r="J151" i="1"/>
  <c r="J136" i="1"/>
  <c r="J96" i="1"/>
  <c r="J75" i="1"/>
  <c r="J10" i="1"/>
  <c r="J74" i="1" l="1"/>
  <c r="J177" i="1"/>
  <c r="J176" i="1" s="1"/>
  <c r="J175" i="1" s="1"/>
  <c r="J227" i="1"/>
  <c r="I177" i="1"/>
  <c r="J9" i="1"/>
  <c r="J8" i="1" l="1"/>
  <c r="I171" i="1"/>
  <c r="I170" i="1" s="1"/>
  <c r="I230" i="1" s="1"/>
  <c r="H170" i="1"/>
  <c r="H230" i="1" s="1"/>
  <c r="H151" i="1"/>
  <c r="H226" i="1" s="1"/>
  <c r="J230" i="1" l="1"/>
  <c r="I142" i="1"/>
  <c r="I143" i="1"/>
  <c r="I145" i="1"/>
  <c r="I146" i="1"/>
  <c r="I136" i="1" l="1"/>
  <c r="B21" i="4"/>
  <c r="E21" i="4" l="1"/>
  <c r="J226" i="1" l="1"/>
  <c r="I226" i="1"/>
  <c r="I23" i="2" l="1"/>
  <c r="J22" i="2" l="1"/>
  <c r="I22" i="2"/>
  <c r="H225" i="1"/>
  <c r="I13" i="1"/>
  <c r="I19" i="1"/>
  <c r="I23" i="1"/>
  <c r="I26" i="1"/>
  <c r="I27" i="1"/>
  <c r="I28" i="1"/>
  <c r="I32" i="1"/>
  <c r="I37" i="1"/>
  <c r="I39" i="1"/>
  <c r="I43" i="1"/>
  <c r="I56" i="1"/>
  <c r="I63" i="1"/>
  <c r="I66" i="1"/>
  <c r="I67" i="1"/>
  <c r="I68" i="1"/>
  <c r="I69" i="1"/>
  <c r="I81" i="1"/>
  <c r="I86" i="1"/>
  <c r="I88" i="1"/>
  <c r="I91" i="1"/>
  <c r="I107" i="1"/>
  <c r="I108" i="1"/>
  <c r="I116" i="1"/>
  <c r="I117" i="1"/>
  <c r="I118" i="1"/>
  <c r="I119" i="1"/>
  <c r="I128" i="1"/>
  <c r="I129" i="1"/>
  <c r="I130" i="1"/>
  <c r="I132" i="1"/>
  <c r="I11" i="1"/>
  <c r="I12" i="1" l="1"/>
  <c r="I222" i="1" s="1"/>
  <c r="I10" i="1"/>
  <c r="I96" i="1"/>
  <c r="I224" i="1" s="1"/>
  <c r="I75" i="1"/>
  <c r="I74" i="1" s="1"/>
  <c r="I188" i="1"/>
  <c r="J224" i="1"/>
  <c r="J223" i="1"/>
  <c r="J225" i="1"/>
  <c r="I225" i="1"/>
  <c r="I223" i="1" l="1"/>
  <c r="I187" i="1"/>
  <c r="I176" i="1" s="1"/>
  <c r="I175" i="1" s="1"/>
  <c r="I227" i="1"/>
  <c r="I9" i="1"/>
  <c r="I8" i="1" s="1"/>
  <c r="I221" i="1"/>
  <c r="I16" i="2"/>
  <c r="I6" i="2" s="1"/>
  <c r="J16" i="2"/>
  <c r="J6" i="2" s="1"/>
  <c r="H173" i="1" l="1"/>
  <c r="H75" i="1"/>
  <c r="H223" i="1" l="1"/>
  <c r="J7" i="1"/>
  <c r="J6" i="1" s="1"/>
  <c r="J229" i="1"/>
  <c r="H172" i="1"/>
  <c r="H229" i="1"/>
  <c r="I7" i="1" l="1"/>
  <c r="I6" i="1" s="1"/>
  <c r="I229" i="1"/>
  <c r="H188" i="1"/>
  <c r="H187" i="1" s="1"/>
  <c r="J221" i="1" l="1"/>
  <c r="J222" i="1"/>
  <c r="H178" i="1"/>
  <c r="H96" i="1"/>
  <c r="H74" i="1" s="1"/>
  <c r="H222" i="1"/>
  <c r="H10" i="1"/>
  <c r="H221" i="1" s="1"/>
  <c r="H227" i="1" l="1"/>
  <c r="H177" i="1"/>
  <c r="H176" i="1" s="1"/>
  <c r="H175" i="1" s="1"/>
  <c r="H224" i="1"/>
  <c r="I231" i="1"/>
  <c r="J231" i="1"/>
  <c r="H9" i="1"/>
  <c r="H231" i="1" l="1"/>
  <c r="H8" i="1"/>
  <c r="H7" i="1" s="1"/>
  <c r="H6" i="1" s="1"/>
</calcChain>
</file>

<file path=xl/sharedStrings.xml><?xml version="1.0" encoding="utf-8"?>
<sst xmlns="http://schemas.openxmlformats.org/spreadsheetml/2006/main" count="573" uniqueCount="273">
  <si>
    <t>Glava</t>
  </si>
  <si>
    <t>Program</t>
  </si>
  <si>
    <t>OSNOVNOŠKOLSKO OBRAZOVANJE U OŠ LJUDEVITA MODECA KRIŽEVCI</t>
  </si>
  <si>
    <t>Aktivnost</t>
  </si>
  <si>
    <t>300401 RASHODI ZAKONSKOG STANDARDA</t>
  </si>
  <si>
    <t>Izvor sredstava</t>
  </si>
  <si>
    <t>11 - OPĆI PRIHODI I PRIMICI</t>
  </si>
  <si>
    <t>32319</t>
  </si>
  <si>
    <t>Ostale usluge za komunikaciju i prijevoz</t>
  </si>
  <si>
    <t>43 - POMOĆI IZRAVNANJA ZA DECENTRALIZIRANE FUNKCIJE - OSNOVNA ŠKOLA LJUDEVITA MODECA</t>
  </si>
  <si>
    <t>32111</t>
  </si>
  <si>
    <t>Dnevnice za službeni put u zemlji</t>
  </si>
  <si>
    <t>32113</t>
  </si>
  <si>
    <t>Naknade za smještaj na službenom putu u zemlji</t>
  </si>
  <si>
    <t>32115</t>
  </si>
  <si>
    <t>Naknade za prijevoz na službenom putu u zemlji</t>
  </si>
  <si>
    <t>32131</t>
  </si>
  <si>
    <t>Seminari, savjetovanja i simpoziji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</si>
  <si>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</si>
  <si>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</si>
  <si>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</si>
  <si>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</si>
  <si>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</si>
  <si>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</si>
  <si>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</si>
  <si>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</si>
  <si>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</si>
  <si>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</si>
  <si>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</si>
  <si>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</si>
  <si>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</si>
  <si>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</si>
  <si>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</si>
  <si>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</si>
  <si>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</si>
  <si>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</si>
  <si>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</si>
  <si>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</si>
  <si>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</si>
  <si>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</si>
  <si>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32251</t>
  </si>
  <si>
    <t>Sitni inventar</t>
  </si>
  <si>
    <t>32311</t>
  </si>
  <si>
    <t>Usluge telefona, telefaksa</t>
  </si>
  <si>
    <t>32312</t>
  </si>
  <si>
    <t>Usluge interneta</t>
  </si>
  <si>
    <t>32313</t>
  </si>
  <si>
    <t>Poštarina (pisma, tiskanice i sl.)</t>
  </si>
  <si>
    <t>32321</t>
  </si>
  <si>
    <t>Usluge tekućeg i investicijskog održavanja građevinskih objekata</t>
  </si>
  <si>
    <t>32322</t>
  </si>
  <si>
    <t>Usluge tekućeg i investicijskog održavanja postrojenja i opreme</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</si>
  <si>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</si>
  <si>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</si>
  <si>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</si>
  <si>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</si>
  <si>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</si>
  <si>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</si>
  <si>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</si>
  <si>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</si>
  <si>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</si>
  <si>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</si>
  <si>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</si>
  <si>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</si>
  <si>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32361</t>
  </si>
  <si>
    <t>Obvezni i preventivni zdravstveni pregledi zaposlenika</t>
  </si>
  <si>
    <t>32363</t>
  </si>
  <si>
    <t>Laboratorijske usluge</t>
  </si>
  <si>
    <t>32372</t>
  </si>
  <si>
    <t>Ugovori o djelu</t>
  </si>
  <si>
    <t>32379</t>
  </si>
  <si>
    <t>Ostale intelektualne usluge</t>
  </si>
  <si>
    <t>32389</t>
  </si>
  <si>
    <t>Ostale računalne usluge</t>
  </si>
  <si>
    <t>32391</t>
  </si>
  <si>
    <t>Grafičke i tiskarske usluge, usluge kopiranja i uvezivanja i slično</t>
  </si>
  <si>
    <t>32392</t>
  </si>
  <si>
    <t>Film i izrada fotografija</t>
  </si>
  <si>
    <t>32399</t>
  </si>
  <si>
    <t>Ostale nespomenute usluge</t>
  </si>
  <si>
    <t>32922</t>
  </si>
  <si>
    <t>Premije osiguranja ostale imovine</t>
  </si>
  <si>
    <t>32931</t>
  </si>
  <si>
    <t>Reprezentacija</t>
  </si>
  <si>
    <t>32941</t>
  </si>
  <si>
    <t>Tuzemne članarine</t>
  </si>
  <si>
    <t>32953</t>
  </si>
  <si>
    <t>Javnobilježničke pristojbe</t>
  </si>
  <si>
    <t>32959</t>
  </si>
  <si>
    <t>Ostale pristojbe i naknade</t>
  </si>
  <si>
    <t>32991</t>
  </si>
  <si>
    <t>Rashodi protokola (vijenci, cvijeće, svijeće i slično)</t>
  </si>
  <si>
    <t>32999</t>
  </si>
  <si>
    <t>Ostali nespomenuti rashodi poslovanja</t>
  </si>
  <si>
    <t>34312</t>
  </si>
  <si>
    <t>Usluge platnog prometa</t>
  </si>
  <si>
    <t>34333</t>
  </si>
  <si>
    <t>Zatezne kamate iz poslovnih odnosa</t>
  </si>
  <si>
    <t>34349</t>
  </si>
  <si>
    <t>Ostali nespomenuti financijski rashodi</t>
  </si>
  <si>
    <t>42211</t>
  </si>
  <si>
    <t>Računala i računalna oprema</t>
  </si>
  <si>
    <t>42212</t>
  </si>
  <si>
    <t>Uredski namještaj</t>
  </si>
  <si>
    <t>42219</t>
  </si>
  <si>
    <t>Ostala uredska oprema</t>
  </si>
  <si>
    <t>42239</t>
  </si>
  <si>
    <t>Ostala oprema za održavanje i zaštitu</t>
  </si>
  <si>
    <t>42261</t>
  </si>
  <si>
    <t>Sportska oprema</t>
  </si>
  <si>
    <t>42262</t>
  </si>
  <si>
    <t>Glazbeni instrumenti i oprema</t>
  </si>
  <si>
    <t>42411</t>
  </si>
  <si>
    <t>Knjige</t>
  </si>
  <si>
    <t>45111</t>
  </si>
  <si>
    <t>Dodatna ulaganja na građevinskim objektima</t>
  </si>
  <si>
    <t>300402 RASHODI IZNAD ZAKONSKOG STANDARDA</t>
  </si>
  <si>
    <t>32224</t>
  </si>
  <si>
    <t>Namirnice</t>
  </si>
  <si>
    <t>21 - VLASTITI PRIHODI - OSNOVNA ŠKOLA LJUDEVITA MODECA</t>
  </si>
  <si>
    <t>32353</t>
  </si>
  <si>
    <t>Zakupnine i najamnine za opremu</t>
  </si>
  <si>
    <t>32396</t>
  </si>
  <si>
    <t>Usluge čuvanja imovine i osoba</t>
  </si>
  <si>
    <t>31 - PRIHODI PO POSEBNIM PROPISIMA - OSNOVNA ŠKOLA LJUDEVITA MODECA</t>
  </si>
  <si>
    <t>32271</t>
  </si>
  <si>
    <t>Službena, radna i zaštitna odjeća i obuća</t>
  </si>
  <si>
    <t>42 - PRIHODI IZ DRUGIH PRORAČUNA TE OSTALIH SUBJEKATA UNUTAR OPĆEG PRORAČUNA - OSNOVNA ŠKOLA LJUDEVITA MODECA</t>
  </si>
  <si>
    <t>ZAŠTITA I PROMICANJE PRAVA I INTERESA OSOBA S INVALIDITETOM</t>
  </si>
  <si>
    <t>Tekući projekt</t>
  </si>
  <si>
    <t>44 - POMOĆI PRORAČUNSKIM KORISNICIMA TEMELJEM PRIJENOSA SREDSTAVA EU - OSNOVNA ŠKOLA LJUDEVITA MODECA</t>
  </si>
  <si>
    <t>31111</t>
  </si>
  <si>
    <t>Plaće za zaposlene</t>
  </si>
  <si>
    <t>31216</t>
  </si>
  <si>
    <t>Regres za godišnji odmor</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</si>
  <si>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</si>
  <si>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</si>
  <si>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</si>
  <si>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</si>
  <si>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</si>
  <si>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</si>
  <si>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</si>
  <si>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</si>
  <si>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30020 OSNOVNO I SREDNJOŠKOLSKO OBRAZOVANJE</t>
  </si>
  <si>
    <t>30070 ZAŠTITA I PROMICANJE PRAVA I INTERESA OSOBA S INVALIDITETOM</t>
  </si>
  <si>
    <t>KONTO</t>
  </si>
  <si>
    <t>OSNOVNA ŠKOLA LJUDEVITA MODECA KRIŽEVCI</t>
  </si>
  <si>
    <t>Voditelj računovodstva:</t>
  </si>
  <si>
    <t>______________________</t>
  </si>
  <si>
    <t>Odgovorna osoba:</t>
  </si>
  <si>
    <t>M.P.</t>
  </si>
  <si>
    <t>Andreja Jandroković</t>
  </si>
  <si>
    <t>Dražen Bokan</t>
  </si>
  <si>
    <t>Prihodi od pruženih usluga</t>
  </si>
  <si>
    <t>Sufinanciranje cijene usluge, participacije i slično</t>
  </si>
  <si>
    <t>Tekuće pomoći proračunskim korisnicima iz proračuna JLP(R)S
koji im nije nadležan</t>
  </si>
  <si>
    <t>(manjak upisati s predznakom minus)</t>
  </si>
  <si>
    <t>UKUPNO</t>
  </si>
  <si>
    <t>42 - PRIHODI IZ DRUGIH PRORAČUNA TE OSTALIH SUBJEKATA UNUTAR OPĆEG PRORAČUNA - OŠ LJUDEVITA MODECA</t>
  </si>
  <si>
    <t>2018.</t>
  </si>
  <si>
    <t>2019.</t>
  </si>
  <si>
    <t>2020.</t>
  </si>
  <si>
    <t>NAPOMENA</t>
  </si>
  <si>
    <t>Financijski plan za 2018. godinu i projekcije za 2019. i 2020. godinu</t>
  </si>
  <si>
    <t>PRIHODI</t>
  </si>
  <si>
    <t>RASHODI</t>
  </si>
  <si>
    <t>Predviđeni rezultat 2017. godine</t>
  </si>
  <si>
    <t>Prihodi</t>
  </si>
  <si>
    <t>Rashodi</t>
  </si>
  <si>
    <t>Razlika</t>
  </si>
  <si>
    <t>31 Prihodi po posebnim propisima</t>
  </si>
  <si>
    <t>42 Prihodi iz drugih proračuna</t>
  </si>
  <si>
    <t>Ukupno</t>
  </si>
  <si>
    <t>Predviđeni rezultat 2018. godine</t>
  </si>
  <si>
    <t>Predviđeni rezultat 2019. godine</t>
  </si>
  <si>
    <t>OBRAZLOŽENJE</t>
  </si>
  <si>
    <t>1. Sažetak djelokruga rada proračunskog korisnika</t>
  </si>
  <si>
    <t>2. Obrazloženje programa</t>
  </si>
  <si>
    <t>3. Zakonske i druge podloge na kojima se zasnivaju programi</t>
  </si>
  <si>
    <t>4. Utvrđeni ciljevi usklađeni sa Strategijom i programima javnih potreba</t>
  </si>
  <si>
    <t>5. Ishodište i pokazatelji na kojima se zasnivaju izračuni i ocjene potrebnih sredstava za provođenje programa</t>
  </si>
  <si>
    <t>6. Pokazatelji uspješnosti realizacije utvrđenih ciljeva</t>
  </si>
  <si>
    <t>Predviđeni višak/manjak po završetku 2017. godine (kumulirani)</t>
  </si>
  <si>
    <t>Dnevnice za službeni put u inozemstvo</t>
  </si>
  <si>
    <t>Ostali materijal i dijelovi za tekuće i investicijsko održavanje</t>
  </si>
  <si>
    <t>Licence</t>
  </si>
  <si>
    <t>Autorski honorari</t>
  </si>
  <si>
    <t>Naknade ostalih troškova</t>
  </si>
  <si>
    <t>Ost.nenav.rash.za zaposl. ( Božićnica)</t>
  </si>
  <si>
    <t>Ost.nenav.rash. za zaposlene (Božićnica)</t>
  </si>
  <si>
    <t>61- PRIHODI OD PRODAJE IMOVINE</t>
  </si>
  <si>
    <t>Tekuće pomoći od HZMO-a, HZZ-a i HZZO-a</t>
  </si>
  <si>
    <t>Ostali stambeni objekti</t>
  </si>
  <si>
    <t>Zaključak- Italija</t>
  </si>
  <si>
    <t>gradska natjecanja</t>
  </si>
  <si>
    <t>sd</t>
  </si>
  <si>
    <t>Ostale zdravstvene usluge</t>
  </si>
  <si>
    <t>Naknade za prijevoz na sl.putu u zemlji</t>
  </si>
  <si>
    <t>Tekuće pomoći iz državnog proračuna temeljem prijenosa EU sredstava</t>
  </si>
  <si>
    <t>uplata HZZ-a za doprinose za stručno osposobljavanje</t>
  </si>
  <si>
    <t>Uplate roditelja za školsku kuhinju</t>
  </si>
  <si>
    <t>Prihodi od prodanih proizvoda</t>
  </si>
  <si>
    <t>Prihodi od sakupljanja malih baterija</t>
  </si>
  <si>
    <t xml:space="preserve">Uplata županije za školska natjecanja </t>
  </si>
  <si>
    <t>Naknade za prijevoz</t>
  </si>
  <si>
    <t>Osnovna škola Ljudevita Modeca javna je ustanova koja se bavi odgojno-obrazovnom djelatnošću djece od 6 do 15 godina. Školski kurikulum i Godišnji plan i program osnovni su dokumenti po kojima se radi i u spomenutim dokumentima navedene su pojedinosti rada Škole te pokazatelji kako učenici, učitelji i stručni suradnici ostvaruju veće ili manje projekte i programe u kojima se bolje upoznaje svoj uži i širi zavičaj, ali u kojima se ostvaruje suradnja s kulturnim i vjerskim institucijama, sportskim udrugama i udrugama građana, drugim školama i gospodarstvenicima.</t>
  </si>
  <si>
    <t>gradska natjecanja- 1.000,00 kn; cap program 8.000,00</t>
  </si>
  <si>
    <t xml:space="preserve">Učenici i učitelji Osnovne škole Ljudevita Modeca Križevci sudjelovali su u svim programima koje je organizirao grad Križevci i Turistička zajednica grada Križevaca, koji su bili u uključeni u sadržaj Godišnjeg plana i programa.
Osnovna škola Ljudevita Modeca već niz godina provodi preventivne programe u svrhu poboljšanja zdravlja učenika i sprečavanja nasilja (nasilnog ponašanja) među učenicima, ističu se CAP program i Program prevencije ovisničkih oblika ponašanja.    
         Projekt Male kreativne socijalne skupine je osmišljen kao podrška djeci koja su u riziku da razviju poteškoće u ponašanju i teže se prilagođavaju zahtjevima škole. Djeca sudjeluju u radionicama na kojima uče komunikacijske i socijalne vještine, razvijaju samopouzdanje, uče bolje zadovoljavati svoje potrebe i bolje se slagati sa svojom okolinom. 
            Osnovna škola Ljudevita Modeca, već devetnaestu godinu u kontinuitetu provodi zajednički projekt s talijanskom udrugom Bimbo chiama bimbo,Brescia. Cilj projekta je pomoći
djeci, pružiti mogućnost novih iskustava, promicati obiteljske, društvene odnose, potaknuti djecu na učenje kao instrumenta društvene emancipacije.
             Tijekom školske godine 2016./2017. učitelji i učenici su provodili programe u kojima surađivali s Udrugama Hera, Agata i Maslačak, te Turističkom zajednicom grada Križevci. Ostali programe i priredbu za Dan škole posvetili smo Japanu. 
                      Održan je i 6. natječaj dječje duhovne književnosti „Stjepan Kranjčić“.  
</t>
  </si>
  <si>
    <t>Zakonska osnova za rad škole su Zakon o odgoju i obrazovanju u osnovnoj i srednjoj školi ( Narodne novine broj: 87/08, 86/09, 92/10, 105/10, 90/11, 16/12, 86/12, 94/13 i 152/14); Zakon o radu ( Narodne novine broj 93/14), Zakon o zaštiti na radu ( Narodne novine broj: 71/14, 118/14 i 154/14), Zakon o fiskalnoj odgovornosti ( Narodne novine broj: 139/10/ i 19/14) te ostali zakoni, pravilnici, odluke i uredbe koji zadiru u rad Škole.</t>
  </si>
  <si>
    <t>Rad Škole usklađen je s pozitivnim zakonima i strategijama Republike Hrvatske i planovima, programima i Strategijom razvoja grada Križevaca. Financijsko poslovanje i izrada dugoročnog financijskog plana, 2018.-2020., usklađen je s kriterijima i uputama vlade Republike Hrvatske i grada Križevaca.</t>
  </si>
  <si>
    <t>Kriterije za provođenje rada škole daje Vlada Republike Hrvatske i to na temelju: broja učenika, broja zaposlenika i broja školskih zgrada. Dodatne programe financira Grad Križevci.</t>
  </si>
  <si>
    <t>45 - POMOĆI EU PRORAČUNSKIM KORISNICIMA</t>
  </si>
  <si>
    <t>Ostali nenavedeni rashodi za zaposlene</t>
  </si>
  <si>
    <t xml:space="preserve">gradska natjecanja-medalje 2.000,00 </t>
  </si>
  <si>
    <t>bespl.prehrana 75.000; gradska natj. 5.000,00; dar djeci 9.000,00</t>
  </si>
  <si>
    <t>21 Vlastiti prihodi</t>
  </si>
  <si>
    <t>nagrade Grada sudionicima državnih natjecanja-učenicima-2.000,00;sd 1.000,00 kn</t>
  </si>
  <si>
    <t xml:space="preserve">U školskoj godini 2016./2017. Osnovnu školu Ljudevita Modeca završilo je 119 učenika osmog razreda, a u prvi razred se upisao 11 učenik. Opći uspjeh na kraju školske godine 2016./2017. je 51,20% odličnih, 36,70% vrlo dobrih i 10,4% dobrih učenika. Učenici Osnovne škole Ljudevita Modeca u školskoj godini 2016./2017. sudjelovali su na natjecanjima iz hrvatskog jezika, engleskog jezika, njemačkog jezika, biologije, fizike, likovne kulture, matematike, povijesti, kemije, šaha, sportskim natjecanjima te na smotri LIDRANO. Na državnoj smotri zborova, 60. Glazbenim svečanostima, Mali zbor škole pod voditeljstvom Ozrena Bogdanovića osvojio je drugo mjesto. Na državnim prvenstvima Školskih sportskih društava sudjelovali su učenici: Alen Bubnjar, Dorian Kešer, Elvis Mužić, Zoran Gibač (kros, 7. i 8.r.-17. mjesto), Edgar Mjeda, Matej Pavić, Andrej Pavić, Jakov Tomac (kros, 5. i 6. r.- 12. mjesto) - voditeljica Marjana Fržović, te učenice Marcela Gudić, Lucija Kovačić. Petra Tomac, Leona Ostojić (kros, 7. i 8. r. - 4. mjesto), Lorena Hrković (Košarka kroz fotografiju - 3. mjesto), Elena Miklečić ( Igram, pišem , lajkam - 5. mjesto), Katja Ščetar, Leonarda Šatvar, Gabrijela Horvat, Klaudia Selthofer, Petra Tomac, Leona Ostojić, Sara Jelušić, Marcela Gudić, Lucija Kovačić, Rea Vrhovec (atletika, 4. mjesto) - voditeljica Darinka Šimunčić. Na državnoj smotri LIDRANO 2017. sudjelovale su učenice: Lorena Hrković (samostalni novonarski rad), voditeljica Martina Valec Rebić i Monika Valec (pojedinačni scenski nastup), voditeljica Danijela Zagorec. Osim plasmana na državna natjecanja, učenici Osnovne škole Ljudevita Modeca Križevci osvojili su: dva prva mjesta (biologija, kemija), pet drugih mjesta i 4 treća mjesta na županijskim natjecanjima. Pohvaljeno je 308 učenika, od toga 216 pisanom pohvalom za odličan uspjeh (5.00), a nagrade je primilo 97 učenika, od toga 4 učenika koji su tijekom osmogodišnjeg školovanja sve razrede završili s odličnim uspjehom (5.00), Luka Dominik Pisačić, Ema Katana, Leona Ostojić, Rea Vrhovec. Isto tako nagrađeni su sljedeći učenici koji su sve razrede završili s odličnim uspjehom, a tijekom školovanja su imali dvije četvorke: Dora Sokač, Marko Posavec, Adela Balić i Marko Butković. </t>
  </si>
  <si>
    <t>Mentorstvo</t>
  </si>
  <si>
    <t>Županijska stručna vijeća</t>
  </si>
  <si>
    <t>Županijska natjecanja</t>
  </si>
  <si>
    <t>Županijska stručna vijeća 500
Županijska natjecanja 2.000</t>
  </si>
  <si>
    <t>Troškovi opreme neophodne za rad ŽSV-a 1.000
Županijska natjecanja - nagrade 2.000</t>
  </si>
  <si>
    <t>Stručno osposobljavanje</t>
  </si>
  <si>
    <t>300403 ŠKOLSKA SHEMA</t>
  </si>
  <si>
    <t>302205 POMOZIMO JEDNI DRUGIMA III (2017.-2018.)</t>
  </si>
  <si>
    <t>302206 POMOZIMO JEDNI DRUGIMA III (2018.-2019.)</t>
  </si>
  <si>
    <t>Školska shema - mlijeko i voće</t>
  </si>
  <si>
    <t>Prijevoz djece s invaliditetom 2.000
Stručno osposobljavanje 15.000</t>
  </si>
  <si>
    <t>Izvor 11 - dodatni udio</t>
  </si>
  <si>
    <t>Izvor 43</t>
  </si>
  <si>
    <t>Izvor 11 - ostalo</t>
  </si>
  <si>
    <t>Izvor 21</t>
  </si>
  <si>
    <t>Izvor 31</t>
  </si>
  <si>
    <t>Izvor 42</t>
  </si>
  <si>
    <t>Izvor 44</t>
  </si>
  <si>
    <t>Izvor 45</t>
  </si>
  <si>
    <t>Izvor 61</t>
  </si>
  <si>
    <t>Tekuće pomoći iz državnog proračuna proračunskim korisnicima iz proračuna JLP(R)S koji im nije nadležan</t>
  </si>
  <si>
    <t>Uplate iz drž.proračuna za mentorstvo, županijska stručna vijeća, prijevoz djece s invaliditetom, dnevnice sudionicima drž.natjecanja</t>
  </si>
  <si>
    <t>Prihodi od iznajmljivanja sportske dvorane, kamata na depozite po viđenju, iznajmljivanja stanova</t>
  </si>
  <si>
    <t>Prodaja stanova na kojima postoji stanarsko pravo</t>
  </si>
  <si>
    <t>Uplate Agencije za plaćanja u poljoprivredi za školsku shemu - mlijeko i voće</t>
  </si>
  <si>
    <t>61 Prihodi od prodaje imovine</t>
  </si>
  <si>
    <t>Uravnoteženje vlastitih i namjenskih izvora</t>
  </si>
  <si>
    <t>45 Pomoći EU korisnicima</t>
  </si>
  <si>
    <t>302206 POMOZIMO JEDNI DRUGIMA III (2019.-2020.)</t>
  </si>
  <si>
    <t>302206 POMOZIMO JEDNI DRUGIMA III (2020.-2021.)</t>
  </si>
  <si>
    <t>U 2018. upisati</t>
  </si>
  <si>
    <t>U 2019. upisati</t>
  </si>
  <si>
    <t>U 2020. upisati</t>
  </si>
  <si>
    <t>plaće 12/17;1-6/18</t>
  </si>
  <si>
    <t>plaće 9-11/18</t>
  </si>
  <si>
    <t>plaće12/18; 1-6/2019</t>
  </si>
  <si>
    <t>plaće 9-11/19</t>
  </si>
  <si>
    <t>plaće 12/19; 1-6/2020</t>
  </si>
  <si>
    <t>plaće 9-11/20</t>
  </si>
  <si>
    <t xml:space="preserve">Prihodi od prodaje stanova na kojima postoji stanarsko pravo   </t>
  </si>
  <si>
    <t>51- DONACIJE</t>
  </si>
  <si>
    <t>Uplate  turističkih agencija za dnevnice učitelja</t>
  </si>
  <si>
    <t>Tekuće donacije od trgovačkih društava</t>
  </si>
  <si>
    <t xml:space="preserve">Tekuće donacije od neprofitnih organizacija </t>
  </si>
  <si>
    <t>Agencija za odgoj-sudionicima državnih natjecanja</t>
  </si>
  <si>
    <t>Tekuće donacije od fizičkih osoba</t>
  </si>
  <si>
    <t>Uplate roditelja za likovne mape, listiće i ispite, osiguranje učenika</t>
  </si>
  <si>
    <t>Uplate Zajednice športskih udruga Križevci - Pag (škola u prirodi)
Uplate Saveza Kop.-križ.župan. za poluzavršna državna natjecanja</t>
  </si>
  <si>
    <t>Likovne mape, ispiti, listići-uplate roditelja</t>
  </si>
  <si>
    <t>Savez Kop.-križ.žup.</t>
  </si>
  <si>
    <t>Osiguranje učenika</t>
  </si>
  <si>
    <t>Turističke agencije za dnevnice učitelja 16.000 i Zajednica Pag 2.000,00; Savez Kopr.-križ.žup.poluzavršna drž.natj.1.000,00</t>
  </si>
  <si>
    <t>51 Donacije</t>
  </si>
  <si>
    <t>61 Donacije</t>
  </si>
  <si>
    <t>Izvor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</si>
</sst>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27" x14ac:knownFonts="1">
    <font>
      <sz val="11"/>
      <color theme="1"/>
      <name val="Calibri"/>
      <family val="2"/>
      <charset val="238"/>
      <scheme val="minor"/>
    </font>
    <font>
      <sz val="11"/>
      <color theme="1"/>
      <name val="Calibri"/>
      <family val="2"/>
      <charset val="238"/>
      <scheme val="minor"/>
    </font>
    <font>
      <sz val="10"/>
      <color indexed="8"/>
      <name val="Arial"/>
      <family val="2"/>
      <charset val="238"/>
    </font>
    <font>
      <sz val="10.5"/>
      <name val="Calibri"/>
      <family val="2"/>
      <charset val="238"/>
      <scheme val="minor"/>
    </font>
    <font>
      <b/>
      <sz val="12"/>
      <name val="Calibri"/>
      <family val="2"/>
      <charset val="238"/>
      <scheme val="minor"/>
    </font>
    <font>
      <sz val="10.5"/>
      <name val="Calibri"/>
      <family val="2"/>
      <charset val="238"/>
      <scheme val="minor"/>
    </font>
    <font>
      <b/>
      <sz val="12"/>
      <color rgb="FF7030A0"/>
      <name val="Calibri"/>
      <family val="2"/>
      <charset val="238"/>
      <scheme val="minor"/>
    </font>
    <font>
      <b/>
      <sz val="10.5"/>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b/>
      <sz val="10.5"/>
      <name val="Calibri"/>
      <family val="2"/>
      <charset val="238"/>
      <scheme val="minor"/>
    </font>
    <font>
      <b/>
      <sz val="12"/>
      <color theme="1"/>
      <name val="Calibri"/>
      <family val="2"/>
      <charset val="238"/>
      <scheme val="minor"/>
    </font>
    <font>
      <sz val="10.5"/>
      <color theme="1"/>
      <name val="Calibri"/>
      <family val="2"/>
      <charset val="238"/>
      <scheme val="minor"/>
    </font>
    <font>
      <b/>
      <sz val="10.5"/>
      <color theme="1"/>
      <name val="Calibri"/>
      <family val="2"/>
      <charset val="238"/>
      <scheme val="minor"/>
    </font>
    <font>
      <sz val="10.5"/>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sz val="10.5"/>
      <color theme="1"/>
      <name val="Calibri"/>
      <family val="2"/>
      <charset val="238"/>
      <scheme val="minor"/>
    </font>
    <font>
      <sz val="10.5"/>
      <color rgb="FFFF0000"/>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2" fillId="0" borderId="0">
      <alignment vertical="top"/>
    </xf>
    <xf numFmtId="0" fontId="2" fillId="0" borderId="0">
      <alignment vertical="top"/>
    </xf>
  </cellStyleXfs>
  <cellXfs count="214">
    <xf numFmtId="0" fontId="0" fillId="0" borderId="0" xfId="0"/>
    <xf numFmtId="0" fontId="5" fillId="0" borderId="0" xfId="0" applyFont="1" applyAlignment="1">
      <alignment vertical="center"/>
    </xf>
    <xf numFmtId="0" fontId="5" fillId="0" borderId="0" xfId="3" applyFont="1" applyFill="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4" fontId="5" fillId="0" borderId="0" xfId="0" applyNumberFormat="1" applyFont="1" applyAlignment="1">
      <alignment vertical="center"/>
    </xf>
    <xf numFmtId="0" fontId="9" fillId="0" borderId="0" xfId="0" applyFont="1" applyFill="1" applyAlignment="1">
      <alignment vertical="center"/>
    </xf>
    <xf numFmtId="4" fontId="12" fillId="0" borderId="1" xfId="0" applyNumberFormat="1" applyFont="1" applyFill="1" applyBorder="1" applyAlignment="1">
      <alignment horizontal="center" vertical="center"/>
    </xf>
    <xf numFmtId="4" fontId="13" fillId="6" borderId="1" xfId="1" applyNumberFormat="1" applyFont="1" applyFill="1" applyBorder="1" applyAlignment="1">
      <alignment horizontal="right" vertical="center"/>
    </xf>
    <xf numFmtId="0" fontId="13" fillId="2" borderId="1" xfId="1" applyNumberFormat="1" applyFont="1" applyFill="1" applyBorder="1" applyAlignment="1">
      <alignment horizontal="left" vertical="center" wrapText="1"/>
    </xf>
    <xf numFmtId="4" fontId="13" fillId="2" borderId="1" xfId="1" applyNumberFormat="1" applyFont="1" applyFill="1" applyBorder="1" applyAlignment="1">
      <alignment horizontal="right" vertical="center"/>
    </xf>
    <xf numFmtId="4" fontId="9" fillId="8" borderId="1" xfId="1" applyNumberFormat="1" applyFont="1" applyFill="1" applyBorder="1" applyAlignment="1">
      <alignment horizontal="right" vertical="center"/>
    </xf>
    <xf numFmtId="4" fontId="9" fillId="0" borderId="1" xfId="1"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0" fontId="9" fillId="8" borderId="0" xfId="0" applyFont="1" applyFill="1" applyAlignment="1">
      <alignment vertical="center"/>
    </xf>
    <xf numFmtId="0" fontId="9" fillId="0" borderId="0" xfId="0" applyFont="1" applyAlignment="1">
      <alignment horizontal="center"/>
    </xf>
    <xf numFmtId="0" fontId="9" fillId="0" borderId="0" xfId="0" applyFont="1" applyAlignment="1">
      <alignment vertical="center"/>
    </xf>
    <xf numFmtId="4" fontId="9" fillId="0" borderId="0" xfId="0" applyNumberFormat="1" applyFont="1" applyAlignment="1">
      <alignment vertical="center"/>
    </xf>
    <xf numFmtId="0" fontId="9" fillId="0" borderId="0" xfId="0" applyFont="1" applyAlignment="1">
      <alignment horizontal="center" vertical="center"/>
    </xf>
    <xf numFmtId="4" fontId="9" fillId="0" borderId="0" xfId="0" applyNumberFormat="1" applyFont="1" applyFill="1" applyAlignment="1">
      <alignment horizontal="right" vertical="center"/>
    </xf>
    <xf numFmtId="4" fontId="3" fillId="0" borderId="1" xfId="1" applyNumberFormat="1" applyFont="1" applyFill="1" applyBorder="1" applyAlignment="1">
      <alignment horizontal="left" vertical="center" wrapText="1"/>
    </xf>
    <xf numFmtId="4" fontId="9" fillId="0" borderId="1" xfId="0" applyNumberFormat="1" applyFont="1" applyFill="1" applyBorder="1" applyAlignment="1">
      <alignment horizontal="left" vertical="center" wrapText="1"/>
    </xf>
    <xf numFmtId="4" fontId="9" fillId="8" borderId="1" xfId="1"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0" fontId="9" fillId="8"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4" fontId="3" fillId="8" borderId="1" xfId="0" applyNumberFormat="1" applyFont="1" applyFill="1" applyBorder="1" applyAlignment="1">
      <alignment horizontal="left" vertical="center" wrapText="1"/>
    </xf>
    <xf numFmtId="0" fontId="16" fillId="0" borderId="0" xfId="0" applyFont="1" applyAlignment="1">
      <alignment horizontal="center" vertical="center"/>
    </xf>
    <xf numFmtId="0" fontId="17" fillId="2" borderId="0" xfId="0" applyFont="1" applyFill="1" applyBorder="1" applyAlignment="1">
      <alignment horizontal="center" vertical="center"/>
    </xf>
    <xf numFmtId="0" fontId="17" fillId="2" borderId="15" xfId="0" applyFont="1" applyFill="1" applyBorder="1" applyAlignment="1">
      <alignment horizontal="center" vertical="center"/>
    </xf>
    <xf numFmtId="0" fontId="16" fillId="0" borderId="12" xfId="0" applyFont="1" applyBorder="1" applyAlignment="1">
      <alignment horizontal="left" vertical="center" wrapText="1"/>
    </xf>
    <xf numFmtId="4" fontId="16" fillId="0" borderId="5" xfId="0" applyNumberFormat="1" applyFont="1" applyFill="1" applyBorder="1" applyAlignment="1">
      <alignment horizontal="right" vertical="center"/>
    </xf>
    <xf numFmtId="4" fontId="18" fillId="0" borderId="6" xfId="0" applyNumberFormat="1" applyFont="1" applyFill="1" applyBorder="1" applyAlignment="1">
      <alignment horizontal="right" vertical="center"/>
    </xf>
    <xf numFmtId="4" fontId="16" fillId="0" borderId="6" xfId="0" applyNumberFormat="1" applyFont="1" applyFill="1" applyBorder="1" applyAlignment="1">
      <alignment horizontal="right" vertical="center"/>
    </xf>
    <xf numFmtId="4" fontId="16" fillId="0" borderId="7" xfId="0" applyNumberFormat="1" applyFont="1" applyFill="1" applyBorder="1" applyAlignment="1">
      <alignment horizontal="right" vertical="center"/>
    </xf>
    <xf numFmtId="4" fontId="16" fillId="0" borderId="14" xfId="0" applyNumberFormat="1" applyFont="1" applyFill="1" applyBorder="1" applyAlignment="1">
      <alignment horizontal="right" vertical="center"/>
    </xf>
    <xf numFmtId="4" fontId="16" fillId="0" borderId="0" xfId="0" applyNumberFormat="1" applyFont="1" applyFill="1" applyBorder="1" applyAlignment="1">
      <alignment horizontal="right" vertical="center"/>
    </xf>
    <xf numFmtId="4" fontId="16" fillId="0" borderId="15" xfId="0" applyNumberFormat="1" applyFont="1" applyFill="1" applyBorder="1" applyAlignment="1">
      <alignment horizontal="right" vertical="center"/>
    </xf>
    <xf numFmtId="4" fontId="16" fillId="0" borderId="8" xfId="0" applyNumberFormat="1" applyFont="1" applyBorder="1" applyAlignment="1">
      <alignment horizontal="right" vertical="center"/>
    </xf>
    <xf numFmtId="4" fontId="16" fillId="0" borderId="9" xfId="0" applyNumberFormat="1" applyFont="1" applyBorder="1" applyAlignment="1">
      <alignment horizontal="right" vertical="center"/>
    </xf>
    <xf numFmtId="4" fontId="16" fillId="0" borderId="10" xfId="0" applyNumberFormat="1" applyFont="1" applyFill="1" applyBorder="1" applyAlignment="1">
      <alignment horizontal="right" vertical="center"/>
    </xf>
    <xf numFmtId="0" fontId="17" fillId="7" borderId="2" xfId="0" applyFont="1" applyFill="1" applyBorder="1" applyAlignment="1">
      <alignment horizontal="center" vertical="center" wrapText="1"/>
    </xf>
    <xf numFmtId="4" fontId="17" fillId="7" borderId="8" xfId="0" applyNumberFormat="1" applyFont="1" applyFill="1" applyBorder="1" applyAlignment="1">
      <alignment horizontal="right" vertical="center"/>
    </xf>
    <xf numFmtId="4" fontId="17" fillId="7" borderId="9" xfId="0" applyNumberFormat="1" applyFont="1" applyFill="1" applyBorder="1" applyAlignment="1">
      <alignment horizontal="right" vertical="center"/>
    </xf>
    <xf numFmtId="4" fontId="17" fillId="7" borderId="10" xfId="0" applyNumberFormat="1" applyFont="1" applyFill="1" applyBorder="1" applyAlignment="1">
      <alignment horizontal="right" vertical="center"/>
    </xf>
    <xf numFmtId="0" fontId="16" fillId="0" borderId="14" xfId="0" applyFont="1" applyBorder="1" applyAlignment="1">
      <alignment horizontal="left" vertical="center" wrapText="1"/>
    </xf>
    <xf numFmtId="4" fontId="16" fillId="0" borderId="8" xfId="0" applyNumberFormat="1" applyFont="1" applyFill="1" applyBorder="1" applyAlignment="1">
      <alignment horizontal="right" vertical="center"/>
    </xf>
    <xf numFmtId="4" fontId="16" fillId="0" borderId="9" xfId="0" applyNumberFormat="1" applyFont="1" applyFill="1" applyBorder="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right" vertical="center"/>
    </xf>
    <xf numFmtId="0" fontId="9" fillId="0" borderId="0" xfId="0" applyFont="1" applyAlignment="1">
      <alignment horizontal="center"/>
    </xf>
    <xf numFmtId="0" fontId="20" fillId="0" borderId="0" xfId="0" applyFont="1" applyFill="1" applyAlignment="1">
      <alignment vertical="center"/>
    </xf>
    <xf numFmtId="4" fontId="23" fillId="0" borderId="1" xfId="0" applyNumberFormat="1" applyFont="1" applyFill="1" applyBorder="1" applyAlignment="1">
      <alignment horizontal="center" vertical="center"/>
    </xf>
    <xf numFmtId="4" fontId="24" fillId="6" borderId="1" xfId="1" applyNumberFormat="1" applyFont="1" applyFill="1" applyBorder="1" applyAlignment="1">
      <alignment horizontal="right" vertical="center"/>
    </xf>
    <xf numFmtId="4" fontId="24" fillId="6" borderId="1" xfId="0" applyNumberFormat="1" applyFont="1" applyFill="1" applyBorder="1" applyAlignment="1">
      <alignment horizontal="right" vertical="center"/>
    </xf>
    <xf numFmtId="0" fontId="24" fillId="4" borderId="1" xfId="1" applyNumberFormat="1" applyFont="1" applyFill="1" applyBorder="1" applyAlignment="1">
      <alignment horizontal="left" vertical="center" wrapText="1"/>
    </xf>
    <xf numFmtId="4" fontId="24" fillId="4" borderId="1" xfId="1" applyNumberFormat="1" applyFont="1" applyFill="1" applyBorder="1" applyAlignment="1">
      <alignment horizontal="right" vertical="center" wrapText="1"/>
    </xf>
    <xf numFmtId="4" fontId="24" fillId="4" borderId="1" xfId="0" applyNumberFormat="1" applyFont="1" applyFill="1" applyBorder="1" applyAlignment="1">
      <alignment horizontal="right" vertical="center"/>
    </xf>
    <xf numFmtId="0" fontId="24" fillId="5" borderId="1" xfId="1" applyNumberFormat="1" applyFont="1" applyFill="1" applyBorder="1" applyAlignment="1">
      <alignment horizontal="left" vertical="center" wrapText="1"/>
    </xf>
    <xf numFmtId="4" fontId="24" fillId="5" borderId="1" xfId="1" applyNumberFormat="1" applyFont="1" applyFill="1" applyBorder="1" applyAlignment="1">
      <alignment horizontal="right" vertical="center"/>
    </xf>
    <xf numFmtId="4" fontId="24" fillId="5" borderId="1" xfId="0" applyNumberFormat="1" applyFont="1" applyFill="1" applyBorder="1" applyAlignment="1">
      <alignment horizontal="right" vertical="center"/>
    </xf>
    <xf numFmtId="0" fontId="24" fillId="3" borderId="1" xfId="1" applyNumberFormat="1" applyFont="1" applyFill="1" applyBorder="1" applyAlignment="1">
      <alignment horizontal="left" vertical="center" wrapText="1"/>
    </xf>
    <xf numFmtId="4" fontId="24" fillId="3" borderId="1" xfId="1" applyNumberFormat="1" applyFont="1" applyFill="1" applyBorder="1" applyAlignment="1">
      <alignment horizontal="right" vertical="center"/>
    </xf>
    <xf numFmtId="4" fontId="24" fillId="3" borderId="1" xfId="0" applyNumberFormat="1" applyFont="1" applyFill="1" applyBorder="1" applyAlignment="1">
      <alignment horizontal="right" vertical="center"/>
    </xf>
    <xf numFmtId="0" fontId="24" fillId="2" borderId="1" xfId="1" applyNumberFormat="1" applyFont="1" applyFill="1" applyBorder="1" applyAlignment="1">
      <alignment horizontal="left" vertical="center" wrapText="1"/>
    </xf>
    <xf numFmtId="4" fontId="24" fillId="2" borderId="1" xfId="1" applyNumberFormat="1" applyFont="1" applyFill="1" applyBorder="1" applyAlignment="1">
      <alignment horizontal="right" vertical="center"/>
    </xf>
    <xf numFmtId="4" fontId="24" fillId="2" borderId="1" xfId="0" applyNumberFormat="1" applyFont="1" applyFill="1" applyBorder="1" applyAlignment="1">
      <alignment horizontal="right" vertical="center"/>
    </xf>
    <xf numFmtId="0" fontId="20" fillId="0" borderId="1" xfId="1" applyNumberFormat="1" applyFont="1" applyFill="1" applyBorder="1" applyAlignment="1">
      <alignment horizontal="left" vertical="center" wrapText="1"/>
    </xf>
    <xf numFmtId="4" fontId="20" fillId="0" borderId="1" xfId="1" applyNumberFormat="1" applyFont="1" applyFill="1" applyBorder="1" applyAlignment="1">
      <alignment horizontal="right" vertical="center"/>
    </xf>
    <xf numFmtId="4" fontId="25" fillId="0" borderId="1" xfId="1" applyNumberFormat="1" applyFont="1" applyFill="1" applyBorder="1" applyAlignment="1">
      <alignment horizontal="right" vertical="center"/>
    </xf>
    <xf numFmtId="4" fontId="20" fillId="0" borderId="1" xfId="0" applyNumberFormat="1" applyFont="1" applyFill="1" applyBorder="1" applyAlignment="1">
      <alignment horizontal="center" vertical="center"/>
    </xf>
    <xf numFmtId="4" fontId="24" fillId="2" borderId="11" xfId="0" applyNumberFormat="1" applyFont="1" applyFill="1" applyBorder="1" applyAlignment="1">
      <alignment horizontal="right" vertical="center"/>
    </xf>
    <xf numFmtId="4" fontId="26" fillId="0" borderId="1" xfId="1" applyNumberFormat="1" applyFont="1" applyFill="1" applyBorder="1" applyAlignment="1">
      <alignment horizontal="right" vertical="center"/>
    </xf>
    <xf numFmtId="4" fontId="20" fillId="0" borderId="11" xfId="0" applyNumberFormat="1" applyFont="1" applyFill="1" applyBorder="1" applyAlignment="1">
      <alignment horizontal="right" vertical="center"/>
    </xf>
    <xf numFmtId="4" fontId="20" fillId="0" borderId="12" xfId="0" applyNumberFormat="1" applyFont="1" applyFill="1" applyBorder="1" applyAlignment="1">
      <alignment horizontal="right" vertical="center"/>
    </xf>
    <xf numFmtId="4" fontId="20" fillId="0" borderId="11" xfId="0" applyNumberFormat="1" applyFont="1" applyFill="1" applyBorder="1" applyAlignment="1">
      <alignment horizontal="left" vertical="center"/>
    </xf>
    <xf numFmtId="4" fontId="20" fillId="0" borderId="12" xfId="0" applyNumberFormat="1" applyFont="1" applyFill="1" applyBorder="1" applyAlignment="1">
      <alignment horizontal="left" vertical="center"/>
    </xf>
    <xf numFmtId="4" fontId="20" fillId="0" borderId="12" xfId="0" applyNumberFormat="1" applyFont="1" applyFill="1" applyBorder="1" applyAlignment="1">
      <alignment horizontal="left" vertical="center" wrapText="1"/>
    </xf>
    <xf numFmtId="4" fontId="20" fillId="0" borderId="13" xfId="0" applyNumberFormat="1" applyFont="1" applyFill="1" applyBorder="1" applyAlignment="1">
      <alignment horizontal="right" vertical="center"/>
    </xf>
    <xf numFmtId="4" fontId="20" fillId="8" borderId="1" xfId="1" applyNumberFormat="1" applyFont="1" applyFill="1" applyBorder="1" applyAlignment="1">
      <alignment horizontal="right" vertical="center"/>
    </xf>
    <xf numFmtId="4" fontId="20" fillId="0" borderId="13" xfId="0" applyNumberFormat="1" applyFont="1" applyFill="1" applyBorder="1" applyAlignment="1">
      <alignment horizontal="left" vertical="center"/>
    </xf>
    <xf numFmtId="0" fontId="25" fillId="0" borderId="1" xfId="1" applyNumberFormat="1" applyFont="1" applyFill="1" applyBorder="1" applyAlignment="1">
      <alignment horizontal="left" vertical="center" wrapText="1"/>
    </xf>
    <xf numFmtId="4" fontId="20" fillId="0" borderId="11" xfId="0" applyNumberFormat="1" applyFont="1" applyFill="1" applyBorder="1" applyAlignment="1">
      <alignment horizontal="left" vertical="center" wrapText="1"/>
    </xf>
    <xf numFmtId="0" fontId="24" fillId="2" borderId="11" xfId="1" applyNumberFormat="1" applyFont="1" applyFill="1" applyBorder="1" applyAlignment="1">
      <alignment horizontal="left" vertical="center" wrapText="1"/>
    </xf>
    <xf numFmtId="4" fontId="24" fillId="2" borderId="11" xfId="1" applyNumberFormat="1" applyFont="1" applyFill="1" applyBorder="1" applyAlignment="1">
      <alignment horizontal="right" vertical="center"/>
    </xf>
    <xf numFmtId="0" fontId="20" fillId="0" borderId="1" xfId="0" applyFont="1" applyFill="1" applyBorder="1" applyAlignment="1">
      <alignment horizontal="left" vertical="center"/>
    </xf>
    <xf numFmtId="4" fontId="20" fillId="0" borderId="1" xfId="0" applyNumberFormat="1" applyFont="1" applyFill="1" applyBorder="1" applyAlignment="1">
      <alignment horizontal="right" vertical="center"/>
    </xf>
    <xf numFmtId="4" fontId="20" fillId="0" borderId="1" xfId="0" applyNumberFormat="1" applyFont="1" applyFill="1" applyBorder="1" applyAlignment="1">
      <alignment horizontal="left" vertical="center" wrapText="1"/>
    </xf>
    <xf numFmtId="4" fontId="24" fillId="4" borderId="1" xfId="1" applyNumberFormat="1" applyFont="1" applyFill="1" applyBorder="1" applyAlignment="1">
      <alignment vertical="center" wrapText="1"/>
    </xf>
    <xf numFmtId="4" fontId="20" fillId="0" borderId="11" xfId="0" applyNumberFormat="1" applyFont="1" applyFill="1" applyBorder="1" applyAlignment="1">
      <alignment horizontal="center" vertical="center"/>
    </xf>
    <xf numFmtId="4" fontId="20" fillId="0" borderId="12" xfId="0" applyNumberFormat="1" applyFont="1" applyFill="1" applyBorder="1" applyAlignment="1">
      <alignment horizontal="center" vertical="center"/>
    </xf>
    <xf numFmtId="0" fontId="20" fillId="0" borderId="0" xfId="1" applyNumberFormat="1" applyFont="1" applyFill="1" applyBorder="1" applyAlignment="1">
      <alignment horizontal="left" vertical="center" wrapText="1"/>
    </xf>
    <xf numFmtId="4" fontId="20" fillId="0" borderId="0" xfId="1" applyNumberFormat="1" applyFont="1" applyFill="1" applyBorder="1" applyAlignment="1">
      <alignment horizontal="right" vertical="center"/>
    </xf>
    <xf numFmtId="4" fontId="20" fillId="0" borderId="0" xfId="0" applyNumberFormat="1" applyFont="1" applyFill="1" applyBorder="1" applyAlignment="1">
      <alignment horizontal="left" vertical="center"/>
    </xf>
    <xf numFmtId="0" fontId="20" fillId="0" borderId="0" xfId="0" applyFont="1" applyAlignment="1">
      <alignment horizontal="center"/>
    </xf>
    <xf numFmtId="0" fontId="20" fillId="0" borderId="0" xfId="0" applyFont="1" applyAlignment="1">
      <alignment vertical="center"/>
    </xf>
    <xf numFmtId="4" fontId="20" fillId="0" borderId="0" xfId="0" applyNumberFormat="1" applyFont="1" applyAlignment="1">
      <alignment vertical="center"/>
    </xf>
    <xf numFmtId="4" fontId="20" fillId="0" borderId="6" xfId="0" applyNumberFormat="1" applyFont="1" applyBorder="1" applyAlignment="1">
      <alignment vertical="center"/>
    </xf>
    <xf numFmtId="4" fontId="20" fillId="0" borderId="7" xfId="0" applyNumberFormat="1" applyFont="1" applyBorder="1" applyAlignment="1">
      <alignment vertical="center"/>
    </xf>
    <xf numFmtId="4" fontId="20" fillId="0" borderId="0" xfId="0" applyNumberFormat="1" applyFont="1" applyFill="1" applyBorder="1" applyAlignment="1">
      <alignment horizontal="right" vertical="center"/>
    </xf>
    <xf numFmtId="4" fontId="20" fillId="0" borderId="15" xfId="0" applyNumberFormat="1" applyFont="1" applyFill="1" applyBorder="1" applyAlignment="1">
      <alignment horizontal="right" vertical="center"/>
    </xf>
    <xf numFmtId="4" fontId="20" fillId="0" borderId="0" xfId="0" applyNumberFormat="1" applyFont="1" applyFill="1" applyAlignment="1">
      <alignment horizontal="right" vertical="center"/>
    </xf>
    <xf numFmtId="4" fontId="20" fillId="4" borderId="9" xfId="0" applyNumberFormat="1" applyFont="1" applyFill="1" applyBorder="1" applyAlignment="1">
      <alignment horizontal="right" vertical="center"/>
    </xf>
    <xf numFmtId="4" fontId="20" fillId="4" borderId="10" xfId="0" applyNumberFormat="1" applyFont="1" applyFill="1" applyBorder="1" applyAlignment="1">
      <alignment horizontal="right" vertical="center"/>
    </xf>
    <xf numFmtId="4" fontId="3" fillId="0" borderId="1" xfId="1" applyNumberFormat="1" applyFont="1" applyFill="1" applyBorder="1" applyAlignment="1">
      <alignment horizontal="right" vertical="center"/>
    </xf>
    <xf numFmtId="4" fontId="7" fillId="3" borderId="1" xfId="1" applyNumberFormat="1" applyFont="1" applyFill="1" applyBorder="1" applyAlignment="1">
      <alignment horizontal="right" vertical="center"/>
    </xf>
    <xf numFmtId="4" fontId="7" fillId="2" borderId="1" xfId="1" applyNumberFormat="1" applyFont="1" applyFill="1" applyBorder="1" applyAlignment="1">
      <alignment horizontal="right" vertical="center"/>
    </xf>
    <xf numFmtId="4" fontId="3" fillId="8" borderId="1" xfId="1" applyNumberFormat="1" applyFont="1" applyFill="1" applyBorder="1" applyAlignment="1">
      <alignment horizontal="right" vertical="center"/>
    </xf>
    <xf numFmtId="0" fontId="20" fillId="0" borderId="1" xfId="1" applyNumberFormat="1" applyFont="1" applyFill="1" applyBorder="1" applyAlignment="1">
      <alignment horizontal="left" vertical="center" wrapText="1"/>
    </xf>
    <xf numFmtId="0" fontId="24" fillId="2" borderId="11" xfId="1" applyNumberFormat="1" applyFont="1" applyFill="1" applyBorder="1" applyAlignment="1">
      <alignment horizontal="left" vertical="center" wrapText="1"/>
    </xf>
    <xf numFmtId="0" fontId="20" fillId="0" borderId="11" xfId="1" applyNumberFormat="1" applyFont="1" applyFill="1" applyBorder="1" applyAlignment="1">
      <alignment horizontal="left" vertical="center" wrapText="1"/>
    </xf>
    <xf numFmtId="4" fontId="20" fillId="0" borderId="11" xfId="1" applyNumberFormat="1" applyFont="1" applyFill="1" applyBorder="1" applyAlignment="1">
      <alignment horizontal="right" vertical="center"/>
    </xf>
    <xf numFmtId="4" fontId="3" fillId="0" borderId="11" xfId="0" applyNumberFormat="1" applyFont="1" applyFill="1" applyBorder="1" applyAlignment="1">
      <alignment horizontal="left" vertical="center" wrapText="1"/>
    </xf>
    <xf numFmtId="0" fontId="3" fillId="0" borderId="11" xfId="1" applyNumberFormat="1" applyFont="1" applyFill="1" applyBorder="1" applyAlignment="1">
      <alignment horizontal="center" vertical="center" wrapText="1"/>
    </xf>
    <xf numFmtId="4" fontId="3" fillId="0" borderId="11" xfId="0" applyNumberFormat="1" applyFont="1" applyFill="1" applyBorder="1" applyAlignment="1">
      <alignment horizontal="left" vertical="center"/>
    </xf>
    <xf numFmtId="4" fontId="3" fillId="0" borderId="11" xfId="1" applyNumberFormat="1" applyFont="1" applyFill="1" applyBorder="1" applyAlignment="1">
      <alignment horizontal="right" vertical="center"/>
    </xf>
    <xf numFmtId="4" fontId="9" fillId="0" borderId="0" xfId="0" applyNumberFormat="1" applyFont="1" applyAlignment="1">
      <alignment horizontal="center"/>
    </xf>
    <xf numFmtId="0" fontId="9" fillId="0" borderId="0" xfId="0" applyFont="1" applyAlignment="1">
      <alignment horizontal="center"/>
    </xf>
    <xf numFmtId="0" fontId="13" fillId="2" borderId="1" xfId="1" applyNumberFormat="1" applyFont="1" applyFill="1" applyBorder="1" applyAlignment="1">
      <alignment horizontal="left" vertical="center" wrapText="1"/>
    </xf>
    <xf numFmtId="0" fontId="9" fillId="0" borderId="1" xfId="1" applyNumberFormat="1" applyFont="1" applyFill="1" applyBorder="1" applyAlignment="1">
      <alignment horizontal="left" vertical="center" wrapText="1"/>
    </xf>
    <xf numFmtId="0" fontId="14" fillId="2" borderId="2" xfId="1" applyNumberFormat="1" applyFont="1" applyFill="1" applyBorder="1" applyAlignment="1">
      <alignment horizontal="left" vertical="center" wrapText="1"/>
    </xf>
    <xf numFmtId="0" fontId="14" fillId="2" borderId="3" xfId="1" applyNumberFormat="1" applyFont="1" applyFill="1" applyBorder="1" applyAlignment="1">
      <alignment horizontal="left" vertical="center" wrapText="1"/>
    </xf>
    <xf numFmtId="0" fontId="14" fillId="2" borderId="4" xfId="1" applyNumberFormat="1" applyFont="1" applyFill="1" applyBorder="1" applyAlignment="1">
      <alignment horizontal="left" vertical="center" wrapText="1"/>
    </xf>
    <xf numFmtId="0" fontId="9" fillId="8" borderId="2" xfId="1" applyNumberFormat="1" applyFont="1" applyFill="1" applyBorder="1" applyAlignment="1">
      <alignment horizontal="left" vertical="center" wrapText="1"/>
    </xf>
    <xf numFmtId="0" fontId="9" fillId="8" borderId="3" xfId="1" applyNumberFormat="1" applyFont="1" applyFill="1" applyBorder="1" applyAlignment="1">
      <alignment horizontal="left" vertical="center" wrapText="1"/>
    </xf>
    <xf numFmtId="0" fontId="9" fillId="8" borderId="4" xfId="1" applyNumberFormat="1" applyFont="1" applyFill="1" applyBorder="1" applyAlignment="1">
      <alignment horizontal="left" vertical="center" wrapText="1"/>
    </xf>
    <xf numFmtId="0" fontId="8" fillId="0" borderId="0" xfId="1" applyNumberFormat="1" applyFont="1" applyFill="1" applyAlignment="1">
      <alignment horizontal="center" vertical="center" wrapText="1"/>
    </xf>
    <xf numFmtId="0" fontId="10" fillId="0" borderId="0" xfId="2" applyFont="1" applyFill="1" applyAlignment="1">
      <alignment horizontal="center" vertical="center" wrapText="1" readingOrder="1"/>
    </xf>
    <xf numFmtId="0" fontId="12" fillId="0" borderId="1" xfId="0" applyFont="1" applyFill="1" applyBorder="1" applyAlignment="1">
      <alignment horizontal="center" vertical="center"/>
    </xf>
    <xf numFmtId="0" fontId="13" fillId="6" borderId="2" xfId="1" applyNumberFormat="1" applyFont="1" applyFill="1" applyBorder="1" applyAlignment="1">
      <alignment horizontal="center" vertical="center" wrapText="1"/>
    </xf>
    <xf numFmtId="0" fontId="13" fillId="6" borderId="3" xfId="1" applyNumberFormat="1" applyFont="1" applyFill="1" applyBorder="1" applyAlignment="1">
      <alignment horizontal="center" vertical="center" wrapText="1"/>
    </xf>
    <xf numFmtId="0" fontId="13" fillId="6" borderId="4" xfId="1" applyNumberFormat="1" applyFont="1" applyFill="1" applyBorder="1" applyAlignment="1">
      <alignment horizontal="center" vertical="center" wrapText="1"/>
    </xf>
    <xf numFmtId="0" fontId="11" fillId="0" borderId="0" xfId="2" applyFont="1" applyFill="1" applyAlignment="1">
      <alignment horizontal="center" vertical="center" wrapText="1" readingOrder="1"/>
    </xf>
    <xf numFmtId="0" fontId="9" fillId="0" borderId="9" xfId="0" applyFont="1" applyFill="1" applyBorder="1" applyAlignment="1">
      <alignment horizontal="center" vertical="center"/>
    </xf>
    <xf numFmtId="0" fontId="3" fillId="8" borderId="1" xfId="1" applyNumberFormat="1" applyFont="1" applyFill="1" applyBorder="1" applyAlignment="1">
      <alignment horizontal="left" vertical="center" wrapText="1"/>
    </xf>
    <xf numFmtId="0" fontId="9" fillId="8" borderId="1" xfId="1" applyNumberFormat="1" applyFont="1" applyFill="1" applyBorder="1" applyAlignment="1">
      <alignment horizontal="left" vertical="center" wrapText="1"/>
    </xf>
    <xf numFmtId="0" fontId="7" fillId="2" borderId="11" xfId="1" applyNumberFormat="1" applyFont="1" applyFill="1" applyBorder="1" applyAlignment="1">
      <alignment horizontal="left" vertical="center" wrapText="1"/>
    </xf>
    <xf numFmtId="0" fontId="24" fillId="2" borderId="11" xfId="1" applyNumberFormat="1" applyFont="1" applyFill="1" applyBorder="1" applyAlignment="1">
      <alignment horizontal="left" vertical="center" wrapText="1"/>
    </xf>
    <xf numFmtId="0" fontId="3" fillId="8" borderId="2" xfId="1"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left" vertical="center" wrapText="1"/>
    </xf>
    <xf numFmtId="0" fontId="24" fillId="2" borderId="1" xfId="1" applyNumberFormat="1" applyFont="1" applyFill="1" applyBorder="1" applyAlignment="1">
      <alignment horizontal="left" vertical="center" wrapText="1"/>
    </xf>
    <xf numFmtId="0" fontId="20" fillId="0" borderId="1" xfId="1" applyNumberFormat="1" applyFont="1" applyFill="1" applyBorder="1" applyAlignment="1">
      <alignment horizontal="left" vertical="center" wrapText="1"/>
    </xf>
    <xf numFmtId="0" fontId="24" fillId="3" borderId="1" xfId="1" applyNumberFormat="1" applyFont="1" applyFill="1" applyBorder="1" applyAlignment="1">
      <alignment horizontal="left" vertical="center" wrapText="1"/>
    </xf>
    <xf numFmtId="0" fontId="20" fillId="0" borderId="2" xfId="1" applyNumberFormat="1" applyFont="1" applyFill="1" applyBorder="1" applyAlignment="1">
      <alignment horizontal="left" vertical="center" wrapText="1"/>
    </xf>
    <xf numFmtId="0" fontId="20" fillId="0" borderId="3" xfId="1" applyNumberFormat="1" applyFont="1" applyFill="1" applyBorder="1" applyAlignment="1">
      <alignment horizontal="left" vertical="center" wrapText="1"/>
    </xf>
    <xf numFmtId="0" fontId="20" fillId="0" borderId="4" xfId="1" applyNumberFormat="1" applyFont="1" applyFill="1" applyBorder="1" applyAlignment="1">
      <alignment horizontal="left" vertical="center" wrapText="1"/>
    </xf>
    <xf numFmtId="0" fontId="24" fillId="5" borderId="1" xfId="1" applyNumberFormat="1" applyFont="1" applyFill="1" applyBorder="1" applyAlignment="1">
      <alignment horizontal="left" vertical="center" wrapText="1"/>
    </xf>
    <xf numFmtId="0" fontId="24" fillId="4" borderId="2" xfId="1" applyNumberFormat="1" applyFont="1" applyFill="1" applyBorder="1" applyAlignment="1">
      <alignment horizontal="left" vertical="center" wrapText="1"/>
    </xf>
    <xf numFmtId="0" fontId="24" fillId="4" borderId="3" xfId="1" applyNumberFormat="1" applyFont="1" applyFill="1" applyBorder="1" applyAlignment="1">
      <alignment horizontal="left" vertical="center" wrapText="1"/>
    </xf>
    <xf numFmtId="0" fontId="24" fillId="4" borderId="4" xfId="1" applyNumberFormat="1" applyFont="1" applyFill="1" applyBorder="1" applyAlignment="1">
      <alignment horizontal="left" vertical="center" wrapText="1"/>
    </xf>
    <xf numFmtId="0" fontId="25" fillId="0" borderId="2" xfId="1" applyNumberFormat="1" applyFont="1" applyFill="1" applyBorder="1" applyAlignment="1">
      <alignment horizontal="left" vertical="center" wrapText="1"/>
    </xf>
    <xf numFmtId="0" fontId="25" fillId="0" borderId="3" xfId="1" applyNumberFormat="1" applyFont="1" applyFill="1" applyBorder="1" applyAlignment="1">
      <alignment horizontal="left" vertical="center" wrapText="1"/>
    </xf>
    <xf numFmtId="0" fontId="25" fillId="0" borderId="4" xfId="1" applyNumberFormat="1" applyFont="1" applyFill="1" applyBorder="1" applyAlignment="1">
      <alignment horizontal="left" vertical="center" wrapText="1"/>
    </xf>
    <xf numFmtId="0" fontId="24" fillId="2" borderId="2" xfId="1" applyNumberFormat="1" applyFont="1" applyFill="1" applyBorder="1" applyAlignment="1">
      <alignment horizontal="left" vertical="center" wrapText="1"/>
    </xf>
    <xf numFmtId="0" fontId="24" fillId="2" borderId="3" xfId="1" applyNumberFormat="1" applyFont="1" applyFill="1" applyBorder="1" applyAlignment="1">
      <alignment horizontal="left" vertical="center" wrapText="1"/>
    </xf>
    <xf numFmtId="0" fontId="24" fillId="2" borderId="4" xfId="1" applyNumberFormat="1"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3" fillId="0" borderId="1" xfId="0" applyFont="1" applyFill="1" applyBorder="1" applyAlignment="1">
      <alignment horizontal="center" vertical="center"/>
    </xf>
    <xf numFmtId="0" fontId="22" fillId="0" borderId="0" xfId="2" applyFont="1" applyFill="1" applyAlignment="1">
      <alignment horizontal="center" vertical="center" wrapText="1" readingOrder="1"/>
    </xf>
    <xf numFmtId="0" fontId="19" fillId="0" borderId="0" xfId="1" applyNumberFormat="1" applyFont="1" applyFill="1" applyAlignment="1">
      <alignment horizontal="center" vertical="center" wrapText="1"/>
    </xf>
    <xf numFmtId="0" fontId="24" fillId="4" borderId="1" xfId="1" applyNumberFormat="1" applyFont="1" applyFill="1" applyBorder="1" applyAlignment="1">
      <alignment horizontal="left" vertical="center" wrapText="1"/>
    </xf>
    <xf numFmtId="0" fontId="24" fillId="6" borderId="2" xfId="1" applyNumberFormat="1" applyFont="1" applyFill="1" applyBorder="1" applyAlignment="1">
      <alignment horizontal="center" vertical="center" wrapText="1"/>
    </xf>
    <xf numFmtId="0" fontId="24" fillId="6" borderId="3" xfId="1" applyNumberFormat="1" applyFont="1" applyFill="1" applyBorder="1" applyAlignment="1">
      <alignment horizontal="center" vertical="center" wrapText="1"/>
    </xf>
    <xf numFmtId="0" fontId="24" fillId="6" borderId="4" xfId="1"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21" fillId="0" borderId="0" xfId="2" applyFont="1" applyFill="1" applyAlignment="1">
      <alignment horizontal="center" vertical="center" wrapText="1" readingOrder="1"/>
    </xf>
    <xf numFmtId="0" fontId="20" fillId="8" borderId="1" xfId="1" applyNumberFormat="1" applyFont="1" applyFill="1" applyBorder="1" applyAlignment="1">
      <alignment horizontal="left"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7" borderId="14" xfId="0" applyFont="1" applyFill="1" applyBorder="1" applyAlignment="1">
      <alignment horizontal="center" vertical="center"/>
    </xf>
    <xf numFmtId="0" fontId="20" fillId="7" borderId="0"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7" borderId="14"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6" fillId="0" borderId="14" xfId="0" applyFont="1" applyBorder="1"/>
    <xf numFmtId="0" fontId="17" fillId="7" borderId="6" xfId="0" applyFont="1" applyFill="1" applyBorder="1" applyAlignment="1">
      <alignment horizontal="center" vertical="center"/>
    </xf>
    <xf numFmtId="0" fontId="16" fillId="0" borderId="6" xfId="0" applyFont="1" applyBorder="1"/>
    <xf numFmtId="0" fontId="16" fillId="0" borderId="7" xfId="0" applyFont="1" applyBorder="1"/>
    <xf numFmtId="4" fontId="15" fillId="0" borderId="0" xfId="0" applyNumberFormat="1" applyFont="1" applyAlignment="1">
      <alignment horizontal="center" vertical="center" wrapText="1"/>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4" fillId="0" borderId="0" xfId="2" applyFont="1" applyFill="1" applyAlignment="1">
      <alignment horizontal="center" vertical="center" wrapText="1" readingOrder="1"/>
    </xf>
    <xf numFmtId="0" fontId="6" fillId="0" borderId="0" xfId="3" applyFont="1" applyFill="1" applyAlignment="1">
      <alignment horizontal="center" vertical="center"/>
    </xf>
    <xf numFmtId="0" fontId="7" fillId="7" borderId="1" xfId="0" applyFont="1" applyFill="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 fontId="5" fillId="0" borderId="5" xfId="0" applyNumberFormat="1" applyFont="1" applyBorder="1" applyAlignment="1">
      <alignment horizontal="right" vertical="center"/>
    </xf>
    <xf numFmtId="4" fontId="5" fillId="0" borderId="7" xfId="0" applyNumberFormat="1" applyFont="1" applyBorder="1" applyAlignment="1">
      <alignment horizontal="right" vertical="center"/>
    </xf>
    <xf numFmtId="4" fontId="5" fillId="0" borderId="8" xfId="0" applyNumberFormat="1" applyFont="1" applyBorder="1" applyAlignment="1">
      <alignment horizontal="right" vertical="center"/>
    </xf>
    <xf numFmtId="4" fontId="5" fillId="0" borderId="10" xfId="0" applyNumberFormat="1" applyFont="1" applyBorder="1" applyAlignment="1">
      <alignment horizontal="righ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4" fontId="5" fillId="0" borderId="0" xfId="0" applyNumberFormat="1" applyFont="1" applyAlignment="1">
      <alignment horizontal="center" vertic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zoomScaleNormal="100" workbookViewId="0">
      <selection activeCell="J7" sqref="J7"/>
    </sheetView>
  </sheetViews>
  <sheetFormatPr defaultRowHeight="14.25" x14ac:dyDescent="0.25"/>
  <cols>
    <col min="1" max="1" width="15.140625" style="6" customWidth="1"/>
    <col min="2" max="6" width="9.140625" style="6"/>
    <col min="7" max="7" width="5.85546875" style="6" customWidth="1"/>
    <col min="8" max="10" width="12.7109375" style="19" customWidth="1"/>
    <col min="11" max="11" width="63.7109375" style="19" customWidth="1"/>
    <col min="12" max="16384" width="9.140625" style="6"/>
  </cols>
  <sheetData>
    <row r="1" spans="1:11" ht="18" customHeight="1" x14ac:dyDescent="0.25">
      <c r="A1" s="126" t="s">
        <v>146</v>
      </c>
      <c r="B1" s="126"/>
      <c r="C1" s="126"/>
      <c r="D1" s="126"/>
      <c r="E1" s="126"/>
      <c r="F1" s="126"/>
      <c r="G1" s="126"/>
      <c r="H1" s="126"/>
      <c r="I1" s="126"/>
      <c r="J1" s="126"/>
      <c r="K1" s="126"/>
    </row>
    <row r="2" spans="1:11" ht="18" customHeight="1" x14ac:dyDescent="0.25">
      <c r="A2" s="127" t="s">
        <v>163</v>
      </c>
      <c r="B2" s="127"/>
      <c r="C2" s="127"/>
      <c r="D2" s="127"/>
      <c r="E2" s="127"/>
      <c r="F2" s="127"/>
      <c r="G2" s="127"/>
      <c r="H2" s="127"/>
      <c r="I2" s="127"/>
      <c r="J2" s="127"/>
      <c r="K2" s="127"/>
    </row>
    <row r="3" spans="1:11" ht="18" customHeight="1" x14ac:dyDescent="0.25">
      <c r="A3" s="132" t="s">
        <v>164</v>
      </c>
      <c r="B3" s="132"/>
      <c r="C3" s="132"/>
      <c r="D3" s="132"/>
      <c r="E3" s="132"/>
      <c r="F3" s="132"/>
      <c r="G3" s="132"/>
      <c r="H3" s="132"/>
      <c r="I3" s="132"/>
      <c r="J3" s="132"/>
      <c r="K3" s="132"/>
    </row>
    <row r="4" spans="1:11" ht="18" customHeight="1" x14ac:dyDescent="0.25">
      <c r="A4" s="133"/>
      <c r="B4" s="133"/>
      <c r="C4" s="133"/>
      <c r="D4" s="133"/>
      <c r="E4" s="133"/>
      <c r="F4" s="133"/>
      <c r="G4" s="133"/>
      <c r="H4" s="133"/>
      <c r="I4" s="133"/>
      <c r="J4" s="133"/>
      <c r="K4" s="133"/>
    </row>
    <row r="5" spans="1:11" ht="18.95" customHeight="1" x14ac:dyDescent="0.25">
      <c r="A5" s="128" t="s">
        <v>145</v>
      </c>
      <c r="B5" s="128"/>
      <c r="C5" s="128"/>
      <c r="D5" s="128"/>
      <c r="E5" s="128"/>
      <c r="F5" s="128"/>
      <c r="G5" s="128"/>
      <c r="H5" s="7" t="s">
        <v>159</v>
      </c>
      <c r="I5" s="7" t="s">
        <v>160</v>
      </c>
      <c r="J5" s="7" t="s">
        <v>161</v>
      </c>
      <c r="K5" s="7" t="s">
        <v>162</v>
      </c>
    </row>
    <row r="6" spans="1:11" ht="18.95" customHeight="1" x14ac:dyDescent="0.25">
      <c r="A6" s="129" t="s">
        <v>157</v>
      </c>
      <c r="B6" s="130"/>
      <c r="C6" s="130"/>
      <c r="D6" s="130"/>
      <c r="E6" s="130"/>
      <c r="F6" s="130"/>
      <c r="G6" s="131"/>
      <c r="H6" s="8">
        <f>H7+H10+H12+H16+H18+H22</f>
        <v>811000</v>
      </c>
      <c r="I6" s="8">
        <f>I7+I10+I12+I16+I18+I22</f>
        <v>827100</v>
      </c>
      <c r="J6" s="8">
        <f>J7+J10+J12+J16+J18+J22</f>
        <v>852920</v>
      </c>
      <c r="K6" s="8"/>
    </row>
    <row r="7" spans="1:11" ht="18.95" customHeight="1" x14ac:dyDescent="0.25">
      <c r="A7" s="9" t="s">
        <v>5</v>
      </c>
      <c r="B7" s="118" t="s">
        <v>119</v>
      </c>
      <c r="C7" s="118"/>
      <c r="D7" s="118"/>
      <c r="E7" s="118"/>
      <c r="F7" s="118"/>
      <c r="G7" s="118"/>
      <c r="H7" s="10">
        <f>H8+H9</f>
        <v>204000</v>
      </c>
      <c r="I7" s="10">
        <f t="shared" ref="I7:J7" si="0">I8+I9</f>
        <v>209310</v>
      </c>
      <c r="J7" s="10">
        <f t="shared" si="0"/>
        <v>214550</v>
      </c>
      <c r="K7" s="10"/>
    </row>
    <row r="8" spans="1:11" ht="18.95" customHeight="1" x14ac:dyDescent="0.25">
      <c r="A8" s="24">
        <v>6614101</v>
      </c>
      <c r="B8" s="123" t="s">
        <v>201</v>
      </c>
      <c r="C8" s="124"/>
      <c r="D8" s="124"/>
      <c r="E8" s="124"/>
      <c r="F8" s="124"/>
      <c r="G8" s="125"/>
      <c r="H8" s="11">
        <v>3000</v>
      </c>
      <c r="I8" s="11">
        <v>3080</v>
      </c>
      <c r="J8" s="11">
        <v>3150</v>
      </c>
      <c r="K8" s="22" t="s">
        <v>202</v>
      </c>
    </row>
    <row r="9" spans="1:11" ht="32.1" customHeight="1" x14ac:dyDescent="0.25">
      <c r="A9" s="25">
        <v>6615105</v>
      </c>
      <c r="B9" s="119" t="s">
        <v>153</v>
      </c>
      <c r="C9" s="119"/>
      <c r="D9" s="119"/>
      <c r="E9" s="119"/>
      <c r="F9" s="119"/>
      <c r="G9" s="119"/>
      <c r="H9" s="12">
        <v>201000</v>
      </c>
      <c r="I9" s="11">
        <v>206230</v>
      </c>
      <c r="J9" s="11">
        <v>211400</v>
      </c>
      <c r="K9" s="23" t="s">
        <v>240</v>
      </c>
    </row>
    <row r="10" spans="1:11" ht="32.1" customHeight="1" x14ac:dyDescent="0.25">
      <c r="A10" s="9" t="s">
        <v>5</v>
      </c>
      <c r="B10" s="118" t="s">
        <v>124</v>
      </c>
      <c r="C10" s="118"/>
      <c r="D10" s="118"/>
      <c r="E10" s="118"/>
      <c r="F10" s="118"/>
      <c r="G10" s="118"/>
      <c r="H10" s="10">
        <f>H11</f>
        <v>423000</v>
      </c>
      <c r="I10" s="10">
        <f t="shared" ref="I10:J10" si="1">I11</f>
        <v>434000</v>
      </c>
      <c r="J10" s="10">
        <f t="shared" si="1"/>
        <v>444860</v>
      </c>
      <c r="K10" s="10"/>
    </row>
    <row r="11" spans="1:11" ht="18.95" customHeight="1" x14ac:dyDescent="0.25">
      <c r="A11" s="25">
        <v>6526406</v>
      </c>
      <c r="B11" s="119" t="s">
        <v>154</v>
      </c>
      <c r="C11" s="119"/>
      <c r="D11" s="119"/>
      <c r="E11" s="119"/>
      <c r="F11" s="119"/>
      <c r="G11" s="119"/>
      <c r="H11" s="12">
        <v>423000</v>
      </c>
      <c r="I11" s="12">
        <v>434000</v>
      </c>
      <c r="J11" s="12">
        <v>444860</v>
      </c>
      <c r="K11" s="21" t="s">
        <v>200</v>
      </c>
    </row>
    <row r="12" spans="1:11" ht="32.1" customHeight="1" x14ac:dyDescent="0.25">
      <c r="A12" s="9" t="s">
        <v>5</v>
      </c>
      <c r="B12" s="118" t="s">
        <v>158</v>
      </c>
      <c r="C12" s="118"/>
      <c r="D12" s="118"/>
      <c r="E12" s="118"/>
      <c r="F12" s="118"/>
      <c r="G12" s="118"/>
      <c r="H12" s="10">
        <f>H13+H14+H15</f>
        <v>48000</v>
      </c>
      <c r="I12" s="10">
        <f t="shared" ref="I12:J12" si="2">I13+I14+I15</f>
        <v>44250</v>
      </c>
      <c r="J12" s="10">
        <f t="shared" si="2"/>
        <v>50480</v>
      </c>
      <c r="K12" s="10"/>
    </row>
    <row r="13" spans="1:11" ht="18.95" customHeight="1" x14ac:dyDescent="0.25">
      <c r="A13" s="25">
        <v>6341409</v>
      </c>
      <c r="B13" s="119" t="s">
        <v>191</v>
      </c>
      <c r="C13" s="119"/>
      <c r="D13" s="119"/>
      <c r="E13" s="119"/>
      <c r="F13" s="119"/>
      <c r="G13" s="119"/>
      <c r="H13" s="12">
        <v>15000</v>
      </c>
      <c r="I13" s="12">
        <v>10390</v>
      </c>
      <c r="J13" s="12">
        <v>15770</v>
      </c>
      <c r="K13" s="23" t="s">
        <v>199</v>
      </c>
    </row>
    <row r="14" spans="1:11" ht="45" customHeight="1" x14ac:dyDescent="0.25">
      <c r="A14" s="25">
        <v>6361205</v>
      </c>
      <c r="B14" s="134" t="s">
        <v>238</v>
      </c>
      <c r="C14" s="135"/>
      <c r="D14" s="135"/>
      <c r="E14" s="135"/>
      <c r="F14" s="135"/>
      <c r="G14" s="135"/>
      <c r="H14" s="12">
        <v>9000</v>
      </c>
      <c r="I14" s="12">
        <v>9230</v>
      </c>
      <c r="J14" s="12">
        <v>9470</v>
      </c>
      <c r="K14" s="20" t="s">
        <v>239</v>
      </c>
    </row>
    <row r="15" spans="1:11" ht="32.1" customHeight="1" x14ac:dyDescent="0.25">
      <c r="A15" s="25">
        <v>6361305</v>
      </c>
      <c r="B15" s="119" t="s">
        <v>155</v>
      </c>
      <c r="C15" s="119"/>
      <c r="D15" s="119"/>
      <c r="E15" s="119"/>
      <c r="F15" s="119"/>
      <c r="G15" s="119"/>
      <c r="H15" s="12">
        <v>24000</v>
      </c>
      <c r="I15" s="12">
        <v>24630</v>
      </c>
      <c r="J15" s="12">
        <v>25240</v>
      </c>
      <c r="K15" s="21" t="s">
        <v>203</v>
      </c>
    </row>
    <row r="16" spans="1:11" ht="18.95" customHeight="1" x14ac:dyDescent="0.25">
      <c r="A16" s="9" t="s">
        <v>5</v>
      </c>
      <c r="B16" s="120" t="s">
        <v>211</v>
      </c>
      <c r="C16" s="121"/>
      <c r="D16" s="121"/>
      <c r="E16" s="121"/>
      <c r="F16" s="121"/>
      <c r="G16" s="122"/>
      <c r="H16" s="10">
        <f>H17</f>
        <v>57000</v>
      </c>
      <c r="I16" s="10">
        <f t="shared" ref="I16:J16" si="3">I17</f>
        <v>58480</v>
      </c>
      <c r="J16" s="10">
        <f t="shared" si="3"/>
        <v>59950</v>
      </c>
      <c r="K16" s="13"/>
    </row>
    <row r="17" spans="1:11" s="14" customFormat="1" ht="32.1" customHeight="1" x14ac:dyDescent="0.25">
      <c r="A17" s="24">
        <v>6381105</v>
      </c>
      <c r="B17" s="123" t="s">
        <v>198</v>
      </c>
      <c r="C17" s="124"/>
      <c r="D17" s="124"/>
      <c r="E17" s="124"/>
      <c r="F17" s="124"/>
      <c r="G17" s="125"/>
      <c r="H17" s="11">
        <v>57000</v>
      </c>
      <c r="I17" s="11">
        <v>58480</v>
      </c>
      <c r="J17" s="11">
        <v>59950</v>
      </c>
      <c r="K17" s="26" t="s">
        <v>242</v>
      </c>
    </row>
    <row r="18" spans="1:11" s="14" customFormat="1" ht="20.100000000000001" customHeight="1" x14ac:dyDescent="0.25">
      <c r="A18" s="109" t="s">
        <v>5</v>
      </c>
      <c r="B18" s="136" t="s">
        <v>258</v>
      </c>
      <c r="C18" s="137"/>
      <c r="D18" s="137"/>
      <c r="E18" s="137"/>
      <c r="F18" s="137"/>
      <c r="G18" s="137"/>
      <c r="H18" s="84">
        <f>SUM(H19:H21)</f>
        <v>74000</v>
      </c>
      <c r="I18" s="84">
        <f t="shared" ref="I18:J18" si="4">SUM(I19:I21)</f>
        <v>75930</v>
      </c>
      <c r="J18" s="84">
        <f t="shared" si="4"/>
        <v>77820</v>
      </c>
      <c r="K18" s="71"/>
    </row>
    <row r="19" spans="1:11" s="14" customFormat="1" ht="20.100000000000001" customHeight="1" x14ac:dyDescent="0.25">
      <c r="A19" s="113">
        <v>6631124</v>
      </c>
      <c r="B19" s="139" t="s">
        <v>263</v>
      </c>
      <c r="C19" s="140"/>
      <c r="D19" s="140"/>
      <c r="E19" s="140"/>
      <c r="F19" s="140"/>
      <c r="G19" s="141"/>
      <c r="H19" s="115">
        <v>37000</v>
      </c>
      <c r="I19" s="115">
        <v>37970</v>
      </c>
      <c r="J19" s="115">
        <v>38910</v>
      </c>
      <c r="K19" s="114" t="s">
        <v>264</v>
      </c>
    </row>
    <row r="20" spans="1:11" s="14" customFormat="1" ht="20.100000000000001" customHeight="1" x14ac:dyDescent="0.25">
      <c r="A20" s="24">
        <v>6631303</v>
      </c>
      <c r="B20" s="138" t="s">
        <v>260</v>
      </c>
      <c r="C20" s="124"/>
      <c r="D20" s="124"/>
      <c r="E20" s="124"/>
      <c r="F20" s="124"/>
      <c r="G20" s="125"/>
      <c r="H20" s="11">
        <v>16000</v>
      </c>
      <c r="I20" s="11">
        <v>16420</v>
      </c>
      <c r="J20" s="11">
        <v>16830</v>
      </c>
      <c r="K20" s="26" t="s">
        <v>259</v>
      </c>
    </row>
    <row r="21" spans="1:11" s="14" customFormat="1" ht="35.1" customHeight="1" x14ac:dyDescent="0.25">
      <c r="A21" s="24">
        <v>6631205</v>
      </c>
      <c r="B21" s="138" t="s">
        <v>261</v>
      </c>
      <c r="C21" s="124"/>
      <c r="D21" s="124"/>
      <c r="E21" s="124"/>
      <c r="F21" s="124"/>
      <c r="G21" s="125"/>
      <c r="H21" s="11">
        <v>21000</v>
      </c>
      <c r="I21" s="11">
        <v>21540</v>
      </c>
      <c r="J21" s="11">
        <v>22080</v>
      </c>
      <c r="K21" s="26" t="s">
        <v>265</v>
      </c>
    </row>
    <row r="22" spans="1:11" ht="18.95" customHeight="1" x14ac:dyDescent="0.25">
      <c r="A22" s="9" t="s">
        <v>5</v>
      </c>
      <c r="B22" s="118" t="s">
        <v>190</v>
      </c>
      <c r="C22" s="118"/>
      <c r="D22" s="118"/>
      <c r="E22" s="118"/>
      <c r="F22" s="118"/>
      <c r="G22" s="118"/>
      <c r="H22" s="10">
        <f>H23</f>
        <v>5000</v>
      </c>
      <c r="I22" s="10">
        <f>I23</f>
        <v>5130</v>
      </c>
      <c r="J22" s="10">
        <f>J23</f>
        <v>5260</v>
      </c>
      <c r="K22" s="10"/>
    </row>
    <row r="23" spans="1:11" ht="18.95" customHeight="1" x14ac:dyDescent="0.25">
      <c r="A23" s="25">
        <v>7211902</v>
      </c>
      <c r="B23" s="119" t="s">
        <v>192</v>
      </c>
      <c r="C23" s="119"/>
      <c r="D23" s="119"/>
      <c r="E23" s="119"/>
      <c r="F23" s="119"/>
      <c r="G23" s="119"/>
      <c r="H23" s="12">
        <v>5000</v>
      </c>
      <c r="I23" s="12">
        <f>(H23*2.6%)+H23</f>
        <v>5130</v>
      </c>
      <c r="J23" s="12">
        <v>5260</v>
      </c>
      <c r="K23" s="23" t="s">
        <v>241</v>
      </c>
    </row>
    <row r="25" spans="1:11" ht="30" customHeight="1" x14ac:dyDescent="0.25">
      <c r="A25" s="15"/>
      <c r="B25" s="117" t="s">
        <v>147</v>
      </c>
      <c r="C25" s="117"/>
      <c r="D25" s="117"/>
      <c r="E25" s="117" t="s">
        <v>151</v>
      </c>
      <c r="F25" s="117"/>
      <c r="G25" s="117"/>
      <c r="H25" s="116" t="s">
        <v>148</v>
      </c>
      <c r="I25" s="116"/>
      <c r="J25" s="116"/>
      <c r="K25" s="116"/>
    </row>
    <row r="26" spans="1:11" x14ac:dyDescent="0.25">
      <c r="A26" s="15"/>
      <c r="B26" s="16"/>
      <c r="C26" s="16"/>
      <c r="D26" s="16"/>
      <c r="E26" s="16"/>
      <c r="F26" s="16"/>
      <c r="G26" s="16"/>
      <c r="H26" s="17"/>
      <c r="I26" s="17"/>
      <c r="J26" s="17"/>
      <c r="K26" s="17"/>
    </row>
    <row r="27" spans="1:11" ht="30" customHeight="1" x14ac:dyDescent="0.25">
      <c r="A27" s="15"/>
      <c r="B27" s="117" t="s">
        <v>149</v>
      </c>
      <c r="C27" s="117"/>
      <c r="D27" s="117"/>
      <c r="E27" s="117" t="s">
        <v>152</v>
      </c>
      <c r="F27" s="117"/>
      <c r="G27" s="117"/>
      <c r="H27" s="116" t="s">
        <v>148</v>
      </c>
      <c r="I27" s="116"/>
      <c r="J27" s="116"/>
      <c r="K27" s="116"/>
    </row>
    <row r="28" spans="1:11" x14ac:dyDescent="0.25">
      <c r="A28" s="15"/>
      <c r="B28" s="16"/>
      <c r="C28" s="16"/>
      <c r="D28" s="16"/>
      <c r="E28" s="16"/>
      <c r="F28" s="16"/>
      <c r="G28" s="16"/>
      <c r="H28" s="17"/>
      <c r="I28" s="17"/>
      <c r="J28" s="17"/>
      <c r="K28" s="17"/>
    </row>
    <row r="29" spans="1:11" x14ac:dyDescent="0.25">
      <c r="A29" s="15"/>
      <c r="B29" s="16"/>
      <c r="C29" s="16"/>
      <c r="D29" s="16"/>
      <c r="E29" s="18" t="s">
        <v>150</v>
      </c>
      <c r="F29" s="16"/>
      <c r="G29" s="16"/>
      <c r="H29" s="17"/>
      <c r="I29" s="17"/>
      <c r="J29" s="17"/>
      <c r="K29" s="17"/>
    </row>
  </sheetData>
  <mergeCells count="29">
    <mergeCell ref="B8:G8"/>
    <mergeCell ref="B9:G9"/>
    <mergeCell ref="B25:D25"/>
    <mergeCell ref="E25:G25"/>
    <mergeCell ref="B7:G7"/>
    <mergeCell ref="B22:G22"/>
    <mergeCell ref="B23:G23"/>
    <mergeCell ref="B14:G14"/>
    <mergeCell ref="B15:G15"/>
    <mergeCell ref="B13:G13"/>
    <mergeCell ref="B18:G18"/>
    <mergeCell ref="B20:G20"/>
    <mergeCell ref="B21:G21"/>
    <mergeCell ref="B19:G19"/>
    <mergeCell ref="A1:K1"/>
    <mergeCell ref="A2:K2"/>
    <mergeCell ref="A5:G5"/>
    <mergeCell ref="A6:G6"/>
    <mergeCell ref="A3:K3"/>
    <mergeCell ref="A4:K4"/>
    <mergeCell ref="H25:K25"/>
    <mergeCell ref="B27:D27"/>
    <mergeCell ref="E27:G27"/>
    <mergeCell ref="H27:K27"/>
    <mergeCell ref="B10:G10"/>
    <mergeCell ref="B11:G11"/>
    <mergeCell ref="B12:G12"/>
    <mergeCell ref="B16:G16"/>
    <mergeCell ref="B17:G17"/>
  </mergeCells>
  <pageMargins left="0.7" right="0.7" top="0.75" bottom="0.75" header="0.3" footer="0.3"/>
  <pageSetup paperSize="9" scale="76"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9"/>
  <sheetViews>
    <sheetView zoomScaleNormal="100" workbookViewId="0">
      <selection activeCell="J163" sqref="J163"/>
    </sheetView>
  </sheetViews>
  <sheetFormatPr defaultRowHeight="20.100000000000001" customHeight="1" x14ac:dyDescent="0.25"/>
  <cols>
    <col min="1" max="1" width="15.140625" style="51" customWidth="1"/>
    <col min="2" max="7" width="9.140625" style="51"/>
    <col min="8" max="10" width="11.7109375" style="101" customWidth="1"/>
    <col min="11" max="11" width="25.42578125" style="101" customWidth="1"/>
    <col min="12" max="16384" width="9.140625" style="51"/>
  </cols>
  <sheetData>
    <row r="1" spans="1:11" ht="20.100000000000001" customHeight="1" x14ac:dyDescent="0.25">
      <c r="A1" s="163" t="s">
        <v>146</v>
      </c>
      <c r="B1" s="163"/>
      <c r="C1" s="163"/>
      <c r="D1" s="163"/>
      <c r="E1" s="163"/>
      <c r="F1" s="163"/>
      <c r="G1" s="163"/>
      <c r="H1" s="163"/>
      <c r="I1" s="163"/>
      <c r="J1" s="163"/>
      <c r="K1" s="163"/>
    </row>
    <row r="2" spans="1:11" ht="20.100000000000001" customHeight="1" x14ac:dyDescent="0.25">
      <c r="A2" s="169" t="s">
        <v>163</v>
      </c>
      <c r="B2" s="169"/>
      <c r="C2" s="169"/>
      <c r="D2" s="169"/>
      <c r="E2" s="169"/>
      <c r="F2" s="169"/>
      <c r="G2" s="169"/>
      <c r="H2" s="169"/>
      <c r="I2" s="169"/>
      <c r="J2" s="169"/>
      <c r="K2" s="169"/>
    </row>
    <row r="3" spans="1:11" ht="20.100000000000001" customHeight="1" x14ac:dyDescent="0.25">
      <c r="A3" s="162" t="s">
        <v>165</v>
      </c>
      <c r="B3" s="162"/>
      <c r="C3" s="162"/>
      <c r="D3" s="162"/>
      <c r="E3" s="162"/>
      <c r="F3" s="162"/>
      <c r="G3" s="162"/>
      <c r="H3" s="162"/>
      <c r="I3" s="162"/>
      <c r="J3" s="162"/>
      <c r="K3" s="162"/>
    </row>
    <row r="4" spans="1:11" ht="20.100000000000001" customHeight="1" x14ac:dyDescent="0.25">
      <c r="A4" s="168"/>
      <c r="B4" s="168"/>
      <c r="C4" s="168"/>
      <c r="D4" s="168"/>
      <c r="E4" s="168"/>
      <c r="F4" s="168"/>
      <c r="G4" s="168"/>
      <c r="H4" s="168"/>
      <c r="I4" s="168"/>
      <c r="J4" s="168"/>
      <c r="K4" s="168"/>
    </row>
    <row r="5" spans="1:11" ht="20.100000000000001" customHeight="1" x14ac:dyDescent="0.25">
      <c r="A5" s="161" t="s">
        <v>145</v>
      </c>
      <c r="B5" s="161"/>
      <c r="C5" s="161"/>
      <c r="D5" s="161"/>
      <c r="E5" s="161"/>
      <c r="F5" s="161"/>
      <c r="G5" s="161"/>
      <c r="H5" s="52" t="s">
        <v>159</v>
      </c>
      <c r="I5" s="52" t="s">
        <v>160</v>
      </c>
      <c r="J5" s="52" t="s">
        <v>161</v>
      </c>
      <c r="K5" s="52" t="s">
        <v>162</v>
      </c>
    </row>
    <row r="6" spans="1:11" ht="20.100000000000001" customHeight="1" x14ac:dyDescent="0.25">
      <c r="A6" s="165" t="s">
        <v>157</v>
      </c>
      <c r="B6" s="166"/>
      <c r="C6" s="166"/>
      <c r="D6" s="166"/>
      <c r="E6" s="166"/>
      <c r="F6" s="166"/>
      <c r="G6" s="167"/>
      <c r="H6" s="53">
        <f>H7+H175</f>
        <v>4042690</v>
      </c>
      <c r="I6" s="53">
        <f>I7+I175</f>
        <v>4084190</v>
      </c>
      <c r="J6" s="53">
        <f>J7+J175</f>
        <v>4183640</v>
      </c>
      <c r="K6" s="54"/>
    </row>
    <row r="7" spans="1:11" ht="20.100000000000001" customHeight="1" x14ac:dyDescent="0.25">
      <c r="A7" s="55" t="s">
        <v>0</v>
      </c>
      <c r="B7" s="164" t="s">
        <v>143</v>
      </c>
      <c r="C7" s="164"/>
      <c r="D7" s="164"/>
      <c r="E7" s="164"/>
      <c r="F7" s="164"/>
      <c r="G7" s="164"/>
      <c r="H7" s="56">
        <f>H8</f>
        <v>3721900</v>
      </c>
      <c r="I7" s="56">
        <f t="shared" ref="I7:J7" si="0">I8</f>
        <v>3766090</v>
      </c>
      <c r="J7" s="56">
        <f t="shared" si="0"/>
        <v>3859040</v>
      </c>
      <c r="K7" s="57"/>
    </row>
    <row r="8" spans="1:11" ht="30" customHeight="1" x14ac:dyDescent="0.25">
      <c r="A8" s="58" t="s">
        <v>1</v>
      </c>
      <c r="B8" s="148" t="s">
        <v>2</v>
      </c>
      <c r="C8" s="148"/>
      <c r="D8" s="148"/>
      <c r="E8" s="148"/>
      <c r="F8" s="148"/>
      <c r="G8" s="148"/>
      <c r="H8" s="59">
        <f>H9+H74+H172</f>
        <v>3721900</v>
      </c>
      <c r="I8" s="59">
        <f>I9+I74+I172</f>
        <v>3766090</v>
      </c>
      <c r="J8" s="59">
        <f>J9+J74+J172</f>
        <v>3859040</v>
      </c>
      <c r="K8" s="60"/>
    </row>
    <row r="9" spans="1:11" ht="20.100000000000001" customHeight="1" x14ac:dyDescent="0.25">
      <c r="A9" s="61" t="s">
        <v>3</v>
      </c>
      <c r="B9" s="144" t="s">
        <v>4</v>
      </c>
      <c r="C9" s="144"/>
      <c r="D9" s="144"/>
      <c r="E9" s="144"/>
      <c r="F9" s="144"/>
      <c r="G9" s="144"/>
      <c r="H9" s="62">
        <f>H10+H12</f>
        <v>2693900</v>
      </c>
      <c r="I9" s="62">
        <f t="shared" ref="I9:J9" si="1">I10+I12</f>
        <v>2661350</v>
      </c>
      <c r="J9" s="62">
        <f t="shared" si="1"/>
        <v>2727910</v>
      </c>
      <c r="K9" s="63"/>
    </row>
    <row r="10" spans="1:11" ht="20.100000000000001" customHeight="1" x14ac:dyDescent="0.25">
      <c r="A10" s="64" t="s">
        <v>5</v>
      </c>
      <c r="B10" s="142" t="s">
        <v>6</v>
      </c>
      <c r="C10" s="142"/>
      <c r="D10" s="142"/>
      <c r="E10" s="142"/>
      <c r="F10" s="142"/>
      <c r="G10" s="142"/>
      <c r="H10" s="65">
        <f>H11</f>
        <v>370000</v>
      </c>
      <c r="I10" s="65">
        <f t="shared" ref="I10:J10" si="2">I11</f>
        <v>379620</v>
      </c>
      <c r="J10" s="65">
        <f t="shared" si="2"/>
        <v>389110</v>
      </c>
      <c r="K10" s="66"/>
    </row>
    <row r="11" spans="1:11" ht="20.100000000000001" customHeight="1" x14ac:dyDescent="0.25">
      <c r="A11" s="67" t="s">
        <v>7</v>
      </c>
      <c r="B11" s="143" t="s">
        <v>8</v>
      </c>
      <c r="C11" s="143"/>
      <c r="D11" s="143"/>
      <c r="E11" s="143"/>
      <c r="F11" s="143"/>
      <c r="G11" s="143"/>
      <c r="H11" s="68">
        <v>370000</v>
      </c>
      <c r="I11" s="68">
        <f>(H11*2.6%)+H11</f>
        <v>379620</v>
      </c>
      <c r="J11" s="69">
        <v>389110</v>
      </c>
      <c r="K11" s="70"/>
    </row>
    <row r="12" spans="1:11" ht="30" customHeight="1" x14ac:dyDescent="0.25">
      <c r="A12" s="64" t="s">
        <v>5</v>
      </c>
      <c r="B12" s="142" t="s">
        <v>9</v>
      </c>
      <c r="C12" s="142"/>
      <c r="D12" s="142"/>
      <c r="E12" s="142"/>
      <c r="F12" s="142"/>
      <c r="G12" s="142"/>
      <c r="H12" s="65">
        <f>SUM(H13:H73)</f>
        <v>2323900</v>
      </c>
      <c r="I12" s="65">
        <f t="shared" ref="I12:J12" si="3">SUM(I13:I73)</f>
        <v>2281730</v>
      </c>
      <c r="J12" s="65">
        <f t="shared" si="3"/>
        <v>2338800</v>
      </c>
      <c r="K12" s="71"/>
    </row>
    <row r="13" spans="1:11" ht="20.100000000000001" customHeight="1" x14ac:dyDescent="0.25">
      <c r="A13" s="67" t="s">
        <v>10</v>
      </c>
      <c r="B13" s="143" t="s">
        <v>11</v>
      </c>
      <c r="C13" s="143"/>
      <c r="D13" s="143"/>
      <c r="E13" s="143"/>
      <c r="F13" s="143"/>
      <c r="G13" s="143"/>
      <c r="H13" s="104">
        <v>15000</v>
      </c>
      <c r="I13" s="104">
        <f t="shared" ref="I13:I69" si="4">(H13*2.6%)+H13</f>
        <v>15390</v>
      </c>
      <c r="J13" s="104">
        <v>15780</v>
      </c>
      <c r="K13" s="73"/>
    </row>
    <row r="14" spans="1:11" ht="20.100000000000001" customHeight="1" x14ac:dyDescent="0.25">
      <c r="A14" s="67">
        <v>32112</v>
      </c>
      <c r="B14" s="145" t="s">
        <v>183</v>
      </c>
      <c r="C14" s="146"/>
      <c r="D14" s="146"/>
      <c r="E14" s="146"/>
      <c r="F14" s="146"/>
      <c r="G14" s="147"/>
      <c r="H14" s="104">
        <v>2000</v>
      </c>
      <c r="I14" s="104">
        <v>2050</v>
      </c>
      <c r="J14" s="104">
        <v>2100</v>
      </c>
      <c r="K14" s="74"/>
    </row>
    <row r="15" spans="1:11" ht="20.100000000000001" customHeight="1" x14ac:dyDescent="0.25">
      <c r="A15" s="67" t="s">
        <v>12</v>
      </c>
      <c r="B15" s="143" t="s">
        <v>13</v>
      </c>
      <c r="C15" s="143"/>
      <c r="D15" s="143"/>
      <c r="E15" s="143"/>
      <c r="F15" s="143"/>
      <c r="G15" s="143"/>
      <c r="H15" s="104">
        <v>4500</v>
      </c>
      <c r="I15" s="104">
        <v>4620</v>
      </c>
      <c r="J15" s="104">
        <v>4730</v>
      </c>
      <c r="K15" s="74"/>
    </row>
    <row r="16" spans="1:11" ht="20.100000000000001" customHeight="1" x14ac:dyDescent="0.25">
      <c r="A16" s="67" t="s">
        <v>14</v>
      </c>
      <c r="B16" s="143" t="s">
        <v>15</v>
      </c>
      <c r="C16" s="143"/>
      <c r="D16" s="143"/>
      <c r="E16" s="143"/>
      <c r="F16" s="143"/>
      <c r="G16" s="143"/>
      <c r="H16" s="104">
        <v>3000</v>
      </c>
      <c r="I16" s="104">
        <v>3080</v>
      </c>
      <c r="J16" s="104">
        <v>3160</v>
      </c>
      <c r="K16" s="74"/>
    </row>
    <row r="17" spans="1:11" ht="20.100000000000001" customHeight="1" x14ac:dyDescent="0.25">
      <c r="A17" s="67" t="s">
        <v>16</v>
      </c>
      <c r="B17" s="143" t="s">
        <v>17</v>
      </c>
      <c r="C17" s="143"/>
      <c r="D17" s="143"/>
      <c r="E17" s="143"/>
      <c r="F17" s="143"/>
      <c r="G17" s="143"/>
      <c r="H17" s="104">
        <v>2000</v>
      </c>
      <c r="I17" s="104">
        <v>2050</v>
      </c>
      <c r="J17" s="104">
        <v>2100</v>
      </c>
      <c r="K17" s="74"/>
    </row>
    <row r="18" spans="1:11" ht="20.100000000000001" customHeight="1" x14ac:dyDescent="0.25">
      <c r="A18" s="67" t="s">
        <v>18</v>
      </c>
      <c r="B18" s="143" t="s">
        <v>19</v>
      </c>
      <c r="C18" s="143"/>
      <c r="D18" s="143"/>
      <c r="E18" s="143"/>
      <c r="F18" s="143"/>
      <c r="G18" s="143"/>
      <c r="H18" s="104">
        <v>26000</v>
      </c>
      <c r="I18" s="104">
        <v>26670</v>
      </c>
      <c r="J18" s="104">
        <v>27340</v>
      </c>
      <c r="K18" s="74"/>
    </row>
    <row r="19" spans="1:11" ht="20.100000000000001" customHeight="1" x14ac:dyDescent="0.25">
      <c r="A19" s="67" t="s">
        <v>20</v>
      </c>
      <c r="B19" s="143" t="s">
        <v>21</v>
      </c>
      <c r="C19" s="143"/>
      <c r="D19" s="143"/>
      <c r="E19" s="143"/>
      <c r="F19" s="143"/>
      <c r="G19" s="143"/>
      <c r="H19" s="104">
        <v>5000</v>
      </c>
      <c r="I19" s="104">
        <f t="shared" si="4"/>
        <v>5130</v>
      </c>
      <c r="J19" s="104">
        <v>5260</v>
      </c>
      <c r="K19" s="74"/>
    </row>
    <row r="20" spans="1:11" ht="20.100000000000001" customHeight="1" x14ac:dyDescent="0.25">
      <c r="A20" s="67" t="s">
        <v>22</v>
      </c>
      <c r="B20" s="143" t="s">
        <v>23</v>
      </c>
      <c r="C20" s="143"/>
      <c r="D20" s="143"/>
      <c r="E20" s="143"/>
      <c r="F20" s="143"/>
      <c r="G20" s="143"/>
      <c r="H20" s="104">
        <v>19000</v>
      </c>
      <c r="I20" s="104">
        <v>19490</v>
      </c>
      <c r="J20" s="104">
        <v>19980</v>
      </c>
      <c r="K20" s="74"/>
    </row>
    <row r="21" spans="1:11" ht="20.100000000000001" customHeight="1" x14ac:dyDescent="0.25">
      <c r="A21" s="67" t="s">
        <v>24</v>
      </c>
      <c r="B21" s="143" t="s">
        <v>25</v>
      </c>
      <c r="C21" s="143"/>
      <c r="D21" s="143"/>
      <c r="E21" s="143"/>
      <c r="F21" s="143"/>
      <c r="G21" s="143"/>
      <c r="H21" s="104">
        <v>6000</v>
      </c>
      <c r="I21" s="104">
        <v>6160</v>
      </c>
      <c r="J21" s="104">
        <v>6310</v>
      </c>
      <c r="K21" s="74"/>
    </row>
    <row r="22" spans="1:11" ht="20.100000000000001" customHeight="1" x14ac:dyDescent="0.25">
      <c r="A22" s="67" t="s">
        <v>26</v>
      </c>
      <c r="B22" s="143" t="s">
        <v>27</v>
      </c>
      <c r="C22" s="143"/>
      <c r="D22" s="143"/>
      <c r="E22" s="143"/>
      <c r="F22" s="143"/>
      <c r="G22" s="143"/>
      <c r="H22" s="104">
        <v>2000</v>
      </c>
      <c r="I22" s="104">
        <v>2050</v>
      </c>
      <c r="J22" s="104">
        <v>2100</v>
      </c>
      <c r="K22" s="74"/>
    </row>
    <row r="23" spans="1:11" ht="20.100000000000001" customHeight="1" x14ac:dyDescent="0.25">
      <c r="A23" s="67" t="s">
        <v>28</v>
      </c>
      <c r="B23" s="143" t="s">
        <v>29</v>
      </c>
      <c r="C23" s="143"/>
      <c r="D23" s="143"/>
      <c r="E23" s="143"/>
      <c r="F23" s="143"/>
      <c r="G23" s="143"/>
      <c r="H23" s="104">
        <v>230000</v>
      </c>
      <c r="I23" s="104">
        <f t="shared" si="4"/>
        <v>235980</v>
      </c>
      <c r="J23" s="104">
        <v>241880</v>
      </c>
      <c r="K23" s="74"/>
    </row>
    <row r="24" spans="1:11" ht="20.100000000000001" customHeight="1" x14ac:dyDescent="0.25">
      <c r="A24" s="67" t="s">
        <v>30</v>
      </c>
      <c r="B24" s="143" t="s">
        <v>31</v>
      </c>
      <c r="C24" s="143"/>
      <c r="D24" s="143"/>
      <c r="E24" s="143"/>
      <c r="F24" s="143"/>
      <c r="G24" s="143"/>
      <c r="H24" s="104">
        <v>213060</v>
      </c>
      <c r="I24" s="104">
        <v>218600</v>
      </c>
      <c r="J24" s="104">
        <v>224070</v>
      </c>
      <c r="K24" s="74"/>
    </row>
    <row r="25" spans="1:11" ht="20.100000000000001" customHeight="1" x14ac:dyDescent="0.25">
      <c r="A25" s="67" t="s">
        <v>32</v>
      </c>
      <c r="B25" s="143" t="s">
        <v>33</v>
      </c>
      <c r="C25" s="143"/>
      <c r="D25" s="143"/>
      <c r="E25" s="143"/>
      <c r="F25" s="143"/>
      <c r="G25" s="143"/>
      <c r="H25" s="104">
        <v>7000</v>
      </c>
      <c r="I25" s="104">
        <v>7180</v>
      </c>
      <c r="J25" s="104">
        <v>7360</v>
      </c>
      <c r="K25" s="74"/>
    </row>
    <row r="26" spans="1:11" ht="20.100000000000001" customHeight="1" x14ac:dyDescent="0.25">
      <c r="A26" s="67" t="s">
        <v>34</v>
      </c>
      <c r="B26" s="143" t="s">
        <v>35</v>
      </c>
      <c r="C26" s="143"/>
      <c r="D26" s="143"/>
      <c r="E26" s="143"/>
      <c r="F26" s="143"/>
      <c r="G26" s="143"/>
      <c r="H26" s="104">
        <v>90000</v>
      </c>
      <c r="I26" s="104">
        <f t="shared" si="4"/>
        <v>92340</v>
      </c>
      <c r="J26" s="104">
        <v>94650</v>
      </c>
      <c r="K26" s="74"/>
    </row>
    <row r="27" spans="1:11" ht="20.100000000000001" customHeight="1" x14ac:dyDescent="0.25">
      <c r="A27" s="67" t="s">
        <v>36</v>
      </c>
      <c r="B27" s="143" t="s">
        <v>37</v>
      </c>
      <c r="C27" s="143"/>
      <c r="D27" s="143"/>
      <c r="E27" s="143"/>
      <c r="F27" s="143"/>
      <c r="G27" s="143"/>
      <c r="H27" s="104">
        <v>5000</v>
      </c>
      <c r="I27" s="104">
        <f t="shared" si="4"/>
        <v>5130</v>
      </c>
      <c r="J27" s="104">
        <v>5260</v>
      </c>
      <c r="K27" s="74"/>
    </row>
    <row r="28" spans="1:11" ht="20.100000000000001" customHeight="1" x14ac:dyDescent="0.25">
      <c r="A28" s="67" t="s">
        <v>38</v>
      </c>
      <c r="B28" s="143" t="s">
        <v>39</v>
      </c>
      <c r="C28" s="143"/>
      <c r="D28" s="143"/>
      <c r="E28" s="143"/>
      <c r="F28" s="143"/>
      <c r="G28" s="143"/>
      <c r="H28" s="104">
        <v>10000</v>
      </c>
      <c r="I28" s="104">
        <f t="shared" si="4"/>
        <v>10260</v>
      </c>
      <c r="J28" s="104">
        <v>10520</v>
      </c>
      <c r="K28" s="74"/>
    </row>
    <row r="29" spans="1:11" ht="20.100000000000001" customHeight="1" x14ac:dyDescent="0.25">
      <c r="A29" s="67">
        <v>32244</v>
      </c>
      <c r="B29" s="143" t="s">
        <v>184</v>
      </c>
      <c r="C29" s="143"/>
      <c r="D29" s="143"/>
      <c r="E29" s="143"/>
      <c r="F29" s="143"/>
      <c r="G29" s="143"/>
      <c r="H29" s="104">
        <v>1000</v>
      </c>
      <c r="I29" s="104">
        <v>1030</v>
      </c>
      <c r="J29" s="104">
        <v>1050</v>
      </c>
      <c r="K29" s="74"/>
    </row>
    <row r="30" spans="1:11" ht="20.100000000000001" customHeight="1" x14ac:dyDescent="0.25">
      <c r="A30" s="67" t="s">
        <v>40</v>
      </c>
      <c r="B30" s="143" t="s">
        <v>41</v>
      </c>
      <c r="C30" s="143"/>
      <c r="D30" s="143"/>
      <c r="E30" s="143"/>
      <c r="F30" s="143"/>
      <c r="G30" s="143"/>
      <c r="H30" s="104">
        <v>3000</v>
      </c>
      <c r="I30" s="104">
        <v>3080</v>
      </c>
      <c r="J30" s="104">
        <v>3160</v>
      </c>
      <c r="K30" s="74"/>
    </row>
    <row r="31" spans="1:11" ht="20.100000000000001" customHeight="1" x14ac:dyDescent="0.25">
      <c r="A31" s="67">
        <v>32271</v>
      </c>
      <c r="B31" s="145" t="s">
        <v>126</v>
      </c>
      <c r="C31" s="146"/>
      <c r="D31" s="146"/>
      <c r="E31" s="146"/>
      <c r="F31" s="146"/>
      <c r="G31" s="147"/>
      <c r="H31" s="104">
        <v>2000</v>
      </c>
      <c r="I31" s="104">
        <v>2050</v>
      </c>
      <c r="J31" s="104">
        <v>2100</v>
      </c>
      <c r="K31" s="74"/>
    </row>
    <row r="32" spans="1:11" ht="20.100000000000001" customHeight="1" x14ac:dyDescent="0.25">
      <c r="A32" s="67" t="s">
        <v>42</v>
      </c>
      <c r="B32" s="143" t="s">
        <v>43</v>
      </c>
      <c r="C32" s="143"/>
      <c r="D32" s="143"/>
      <c r="E32" s="143"/>
      <c r="F32" s="143"/>
      <c r="G32" s="143"/>
      <c r="H32" s="104">
        <v>30000</v>
      </c>
      <c r="I32" s="104">
        <f t="shared" si="4"/>
        <v>30780</v>
      </c>
      <c r="J32" s="104">
        <v>31550</v>
      </c>
      <c r="K32" s="74"/>
    </row>
    <row r="33" spans="1:11" ht="20.100000000000001" customHeight="1" x14ac:dyDescent="0.25">
      <c r="A33" s="67" t="s">
        <v>44</v>
      </c>
      <c r="B33" s="143" t="s">
        <v>45</v>
      </c>
      <c r="C33" s="143"/>
      <c r="D33" s="143"/>
      <c r="E33" s="143"/>
      <c r="F33" s="143"/>
      <c r="G33" s="143"/>
      <c r="H33" s="104">
        <v>1000</v>
      </c>
      <c r="I33" s="104">
        <v>1030</v>
      </c>
      <c r="J33" s="104">
        <v>1060</v>
      </c>
      <c r="K33" s="74"/>
    </row>
    <row r="34" spans="1:11" ht="20.100000000000001" customHeight="1" x14ac:dyDescent="0.25">
      <c r="A34" s="67" t="s">
        <v>46</v>
      </c>
      <c r="B34" s="143" t="s">
        <v>47</v>
      </c>
      <c r="C34" s="143"/>
      <c r="D34" s="143"/>
      <c r="E34" s="143"/>
      <c r="F34" s="143"/>
      <c r="G34" s="143"/>
      <c r="H34" s="104">
        <v>4000</v>
      </c>
      <c r="I34" s="104">
        <v>4100</v>
      </c>
      <c r="J34" s="104">
        <v>4210</v>
      </c>
      <c r="K34" s="74"/>
    </row>
    <row r="35" spans="1:11" ht="20.100000000000001" customHeight="1" x14ac:dyDescent="0.25">
      <c r="A35" s="67" t="s">
        <v>7</v>
      </c>
      <c r="B35" s="143" t="s">
        <v>8</v>
      </c>
      <c r="C35" s="143"/>
      <c r="D35" s="143"/>
      <c r="E35" s="143"/>
      <c r="F35" s="143"/>
      <c r="G35" s="143"/>
      <c r="H35" s="104">
        <v>880160</v>
      </c>
      <c r="I35" s="104">
        <v>903040</v>
      </c>
      <c r="J35" s="104">
        <v>925610</v>
      </c>
      <c r="K35" s="74"/>
    </row>
    <row r="36" spans="1:11" ht="20.100000000000001" customHeight="1" x14ac:dyDescent="0.25">
      <c r="A36" s="67" t="s">
        <v>48</v>
      </c>
      <c r="B36" s="143" t="s">
        <v>49</v>
      </c>
      <c r="C36" s="143"/>
      <c r="D36" s="143"/>
      <c r="E36" s="143"/>
      <c r="F36" s="143"/>
      <c r="G36" s="143"/>
      <c r="H36" s="104">
        <v>17500</v>
      </c>
      <c r="I36" s="104">
        <v>14940</v>
      </c>
      <c r="J36" s="104">
        <v>12850</v>
      </c>
      <c r="K36" s="74"/>
    </row>
    <row r="37" spans="1:11" ht="20.100000000000001" customHeight="1" x14ac:dyDescent="0.25">
      <c r="A37" s="67" t="s">
        <v>50</v>
      </c>
      <c r="B37" s="143" t="s">
        <v>51</v>
      </c>
      <c r="C37" s="143"/>
      <c r="D37" s="143"/>
      <c r="E37" s="143"/>
      <c r="F37" s="143"/>
      <c r="G37" s="143"/>
      <c r="H37" s="104">
        <v>15000</v>
      </c>
      <c r="I37" s="104">
        <f t="shared" si="4"/>
        <v>15390</v>
      </c>
      <c r="J37" s="104">
        <v>15780</v>
      </c>
      <c r="K37" s="74"/>
    </row>
    <row r="38" spans="1:11" ht="20.100000000000001" customHeight="1" x14ac:dyDescent="0.25">
      <c r="A38" s="67" t="s">
        <v>52</v>
      </c>
      <c r="B38" s="143" t="s">
        <v>53</v>
      </c>
      <c r="C38" s="143"/>
      <c r="D38" s="143"/>
      <c r="E38" s="143"/>
      <c r="F38" s="143"/>
      <c r="G38" s="143"/>
      <c r="H38" s="104">
        <v>2000</v>
      </c>
      <c r="I38" s="104">
        <v>2050</v>
      </c>
      <c r="J38" s="104">
        <v>2100</v>
      </c>
      <c r="K38" s="74"/>
    </row>
    <row r="39" spans="1:11" ht="20.100000000000001" customHeight="1" x14ac:dyDescent="0.25">
      <c r="A39" s="67" t="s">
        <v>54</v>
      </c>
      <c r="B39" s="143" t="s">
        <v>55</v>
      </c>
      <c r="C39" s="143"/>
      <c r="D39" s="143"/>
      <c r="E39" s="143"/>
      <c r="F39" s="143"/>
      <c r="G39" s="143"/>
      <c r="H39" s="104">
        <v>35000</v>
      </c>
      <c r="I39" s="104">
        <f t="shared" si="4"/>
        <v>35910</v>
      </c>
      <c r="J39" s="104">
        <v>36810</v>
      </c>
      <c r="K39" s="74"/>
    </row>
    <row r="40" spans="1:11" ht="20.100000000000001" customHeight="1" x14ac:dyDescent="0.25">
      <c r="A40" s="67" t="s">
        <v>56</v>
      </c>
      <c r="B40" s="143" t="s">
        <v>57</v>
      </c>
      <c r="C40" s="143"/>
      <c r="D40" s="143"/>
      <c r="E40" s="143"/>
      <c r="F40" s="143"/>
      <c r="G40" s="143"/>
      <c r="H40" s="104">
        <v>17000</v>
      </c>
      <c r="I40" s="104">
        <v>17440</v>
      </c>
      <c r="J40" s="104">
        <v>17880</v>
      </c>
      <c r="K40" s="74"/>
    </row>
    <row r="41" spans="1:11" ht="20.100000000000001" customHeight="1" x14ac:dyDescent="0.25">
      <c r="A41" s="67" t="s">
        <v>58</v>
      </c>
      <c r="B41" s="143" t="s">
        <v>59</v>
      </c>
      <c r="C41" s="143"/>
      <c r="D41" s="143"/>
      <c r="E41" s="143"/>
      <c r="F41" s="143"/>
      <c r="G41" s="143"/>
      <c r="H41" s="104">
        <v>8000</v>
      </c>
      <c r="I41" s="104">
        <v>8210</v>
      </c>
      <c r="J41" s="104">
        <v>8410</v>
      </c>
      <c r="K41" s="74"/>
    </row>
    <row r="42" spans="1:11" ht="20.100000000000001" customHeight="1" x14ac:dyDescent="0.25">
      <c r="A42" s="67" t="s">
        <v>60</v>
      </c>
      <c r="B42" s="143" t="s">
        <v>61</v>
      </c>
      <c r="C42" s="143"/>
      <c r="D42" s="143"/>
      <c r="E42" s="143"/>
      <c r="F42" s="143"/>
      <c r="G42" s="143"/>
      <c r="H42" s="104">
        <v>8000</v>
      </c>
      <c r="I42" s="104">
        <v>8210</v>
      </c>
      <c r="J42" s="104">
        <v>8410</v>
      </c>
      <c r="K42" s="74"/>
    </row>
    <row r="43" spans="1:11" ht="20.100000000000001" customHeight="1" x14ac:dyDescent="0.25">
      <c r="A43" s="67" t="s">
        <v>62</v>
      </c>
      <c r="B43" s="143" t="s">
        <v>63</v>
      </c>
      <c r="C43" s="143"/>
      <c r="D43" s="143"/>
      <c r="E43" s="143"/>
      <c r="F43" s="143"/>
      <c r="G43" s="143"/>
      <c r="H43" s="104">
        <v>15000</v>
      </c>
      <c r="I43" s="104">
        <f t="shared" si="4"/>
        <v>15390</v>
      </c>
      <c r="J43" s="104">
        <v>15780</v>
      </c>
      <c r="K43" s="74"/>
    </row>
    <row r="44" spans="1:11" ht="20.100000000000001" customHeight="1" x14ac:dyDescent="0.25">
      <c r="A44" s="67">
        <v>32353</v>
      </c>
      <c r="B44" s="145" t="s">
        <v>121</v>
      </c>
      <c r="C44" s="146"/>
      <c r="D44" s="146"/>
      <c r="E44" s="146"/>
      <c r="F44" s="146"/>
      <c r="G44" s="147"/>
      <c r="H44" s="104">
        <v>23000</v>
      </c>
      <c r="I44" s="104">
        <v>23600</v>
      </c>
      <c r="J44" s="104">
        <v>24190</v>
      </c>
      <c r="K44" s="74"/>
    </row>
    <row r="45" spans="1:11" ht="20.100000000000001" customHeight="1" x14ac:dyDescent="0.25">
      <c r="A45" s="67">
        <v>32354</v>
      </c>
      <c r="B45" s="145" t="s">
        <v>185</v>
      </c>
      <c r="C45" s="146"/>
      <c r="D45" s="146"/>
      <c r="E45" s="146"/>
      <c r="F45" s="146"/>
      <c r="G45" s="147"/>
      <c r="H45" s="104">
        <v>500</v>
      </c>
      <c r="I45" s="104">
        <v>510</v>
      </c>
      <c r="J45" s="104">
        <v>530</v>
      </c>
      <c r="K45" s="74"/>
    </row>
    <row r="46" spans="1:11" ht="20.100000000000001" customHeight="1" x14ac:dyDescent="0.25">
      <c r="A46" s="67" t="s">
        <v>64</v>
      </c>
      <c r="B46" s="143" t="s">
        <v>65</v>
      </c>
      <c r="C46" s="143"/>
      <c r="D46" s="143"/>
      <c r="E46" s="143"/>
      <c r="F46" s="143"/>
      <c r="G46" s="143"/>
      <c r="H46" s="104">
        <v>24000</v>
      </c>
      <c r="I46" s="104">
        <v>24600</v>
      </c>
      <c r="J46" s="104">
        <v>25240</v>
      </c>
      <c r="K46" s="74"/>
    </row>
    <row r="47" spans="1:11" ht="20.100000000000001" customHeight="1" x14ac:dyDescent="0.25">
      <c r="A47" s="67" t="s">
        <v>66</v>
      </c>
      <c r="B47" s="143" t="s">
        <v>67</v>
      </c>
      <c r="C47" s="143"/>
      <c r="D47" s="143"/>
      <c r="E47" s="143"/>
      <c r="F47" s="143"/>
      <c r="G47" s="143"/>
      <c r="H47" s="104">
        <v>11000</v>
      </c>
      <c r="I47" s="104">
        <v>11280</v>
      </c>
      <c r="J47" s="104">
        <v>11570</v>
      </c>
      <c r="K47" s="74"/>
    </row>
    <row r="48" spans="1:11" ht="20.100000000000001" customHeight="1" x14ac:dyDescent="0.25">
      <c r="A48" s="67">
        <v>32369</v>
      </c>
      <c r="B48" s="145" t="s">
        <v>196</v>
      </c>
      <c r="C48" s="146"/>
      <c r="D48" s="146"/>
      <c r="E48" s="146"/>
      <c r="F48" s="146"/>
      <c r="G48" s="147"/>
      <c r="H48" s="104">
        <v>1000</v>
      </c>
      <c r="I48" s="104">
        <v>1030</v>
      </c>
      <c r="J48" s="104">
        <v>1050</v>
      </c>
      <c r="K48" s="74"/>
    </row>
    <row r="49" spans="1:11" ht="20.100000000000001" customHeight="1" x14ac:dyDescent="0.25">
      <c r="A49" s="67" t="s">
        <v>68</v>
      </c>
      <c r="B49" s="143" t="s">
        <v>69</v>
      </c>
      <c r="C49" s="143"/>
      <c r="D49" s="143"/>
      <c r="E49" s="143"/>
      <c r="F49" s="143"/>
      <c r="G49" s="143"/>
      <c r="H49" s="104">
        <v>7500</v>
      </c>
      <c r="I49" s="104">
        <v>7700</v>
      </c>
      <c r="J49" s="104">
        <v>7890</v>
      </c>
      <c r="K49" s="74"/>
    </row>
    <row r="50" spans="1:11" ht="20.100000000000001" customHeight="1" x14ac:dyDescent="0.25">
      <c r="A50" s="67" t="s">
        <v>70</v>
      </c>
      <c r="B50" s="143" t="s">
        <v>71</v>
      </c>
      <c r="C50" s="143"/>
      <c r="D50" s="143"/>
      <c r="E50" s="143"/>
      <c r="F50" s="143"/>
      <c r="G50" s="143"/>
      <c r="H50" s="104">
        <v>21000</v>
      </c>
      <c r="I50" s="104">
        <v>21550</v>
      </c>
      <c r="J50" s="104">
        <v>22090</v>
      </c>
      <c r="K50" s="74"/>
    </row>
    <row r="51" spans="1:11" ht="20.100000000000001" customHeight="1" x14ac:dyDescent="0.25">
      <c r="A51" s="67" t="s">
        <v>72</v>
      </c>
      <c r="B51" s="143" t="s">
        <v>73</v>
      </c>
      <c r="C51" s="143"/>
      <c r="D51" s="143"/>
      <c r="E51" s="143"/>
      <c r="F51" s="143"/>
      <c r="G51" s="143"/>
      <c r="H51" s="104">
        <v>2000</v>
      </c>
      <c r="I51" s="104">
        <v>2050</v>
      </c>
      <c r="J51" s="104">
        <v>2100</v>
      </c>
      <c r="K51" s="74"/>
    </row>
    <row r="52" spans="1:11" ht="20.100000000000001" customHeight="1" x14ac:dyDescent="0.25">
      <c r="A52" s="67" t="s">
        <v>74</v>
      </c>
      <c r="B52" s="143" t="s">
        <v>75</v>
      </c>
      <c r="C52" s="143"/>
      <c r="D52" s="143"/>
      <c r="E52" s="143"/>
      <c r="F52" s="143"/>
      <c r="G52" s="143"/>
      <c r="H52" s="104">
        <v>1000</v>
      </c>
      <c r="I52" s="104">
        <v>1030</v>
      </c>
      <c r="J52" s="104">
        <v>1050</v>
      </c>
      <c r="K52" s="74"/>
    </row>
    <row r="53" spans="1:11" ht="20.100000000000001" customHeight="1" x14ac:dyDescent="0.25">
      <c r="A53" s="67" t="s">
        <v>76</v>
      </c>
      <c r="B53" s="143" t="s">
        <v>77</v>
      </c>
      <c r="C53" s="143"/>
      <c r="D53" s="143"/>
      <c r="E53" s="143"/>
      <c r="F53" s="143"/>
      <c r="G53" s="143"/>
      <c r="H53" s="104">
        <v>800</v>
      </c>
      <c r="I53" s="104">
        <v>820</v>
      </c>
      <c r="J53" s="104">
        <v>840</v>
      </c>
      <c r="K53" s="74"/>
    </row>
    <row r="54" spans="1:11" ht="20.100000000000001" customHeight="1" x14ac:dyDescent="0.25">
      <c r="A54" s="67">
        <v>32396</v>
      </c>
      <c r="B54" s="143" t="s">
        <v>123</v>
      </c>
      <c r="C54" s="143"/>
      <c r="D54" s="143"/>
      <c r="E54" s="143"/>
      <c r="F54" s="143"/>
      <c r="G54" s="143"/>
      <c r="H54" s="104">
        <v>6000</v>
      </c>
      <c r="I54" s="104">
        <v>6160</v>
      </c>
      <c r="J54" s="104">
        <v>6310</v>
      </c>
      <c r="K54" s="74"/>
    </row>
    <row r="55" spans="1:11" ht="20.100000000000001" customHeight="1" x14ac:dyDescent="0.25">
      <c r="A55" s="67" t="s">
        <v>78</v>
      </c>
      <c r="B55" s="143" t="s">
        <v>79</v>
      </c>
      <c r="C55" s="143"/>
      <c r="D55" s="143"/>
      <c r="E55" s="143"/>
      <c r="F55" s="143"/>
      <c r="G55" s="143"/>
      <c r="H55" s="104">
        <v>1000</v>
      </c>
      <c r="I55" s="104">
        <v>1030</v>
      </c>
      <c r="J55" s="104">
        <v>1050</v>
      </c>
      <c r="K55" s="74"/>
    </row>
    <row r="56" spans="1:11" ht="20.100000000000001" customHeight="1" x14ac:dyDescent="0.25">
      <c r="A56" s="67" t="s">
        <v>80</v>
      </c>
      <c r="B56" s="170" t="s">
        <v>81</v>
      </c>
      <c r="C56" s="170"/>
      <c r="D56" s="170"/>
      <c r="E56" s="170"/>
      <c r="F56" s="170"/>
      <c r="G56" s="170"/>
      <c r="H56" s="104">
        <v>5000</v>
      </c>
      <c r="I56" s="104">
        <f t="shared" si="4"/>
        <v>5130</v>
      </c>
      <c r="J56" s="104">
        <v>5260</v>
      </c>
      <c r="K56" s="74"/>
    </row>
    <row r="57" spans="1:11" ht="20.100000000000001" customHeight="1" x14ac:dyDescent="0.25">
      <c r="A57" s="67" t="s">
        <v>82</v>
      </c>
      <c r="B57" s="143" t="s">
        <v>83</v>
      </c>
      <c r="C57" s="143"/>
      <c r="D57" s="143"/>
      <c r="E57" s="143"/>
      <c r="F57" s="143"/>
      <c r="G57" s="143"/>
      <c r="H57" s="104">
        <v>800</v>
      </c>
      <c r="I57" s="104">
        <v>820</v>
      </c>
      <c r="J57" s="104">
        <v>840</v>
      </c>
      <c r="K57" s="74"/>
    </row>
    <row r="58" spans="1:11" ht="20.100000000000001" customHeight="1" x14ac:dyDescent="0.25">
      <c r="A58" s="67" t="s">
        <v>84</v>
      </c>
      <c r="B58" s="143" t="s">
        <v>85</v>
      </c>
      <c r="C58" s="143"/>
      <c r="D58" s="143"/>
      <c r="E58" s="143"/>
      <c r="F58" s="143"/>
      <c r="G58" s="143"/>
      <c r="H58" s="104">
        <v>1000</v>
      </c>
      <c r="I58" s="104">
        <v>1030</v>
      </c>
      <c r="J58" s="104">
        <v>1050</v>
      </c>
      <c r="K58" s="74"/>
    </row>
    <row r="59" spans="1:11" ht="20.100000000000001" customHeight="1" x14ac:dyDescent="0.25">
      <c r="A59" s="67" t="s">
        <v>86</v>
      </c>
      <c r="B59" s="143" t="s">
        <v>87</v>
      </c>
      <c r="C59" s="143"/>
      <c r="D59" s="143"/>
      <c r="E59" s="143"/>
      <c r="F59" s="143"/>
      <c r="G59" s="143"/>
      <c r="H59" s="104">
        <v>400</v>
      </c>
      <c r="I59" s="104">
        <v>410</v>
      </c>
      <c r="J59" s="104">
        <v>420</v>
      </c>
      <c r="K59" s="74"/>
    </row>
    <row r="60" spans="1:11" ht="20.100000000000001" customHeight="1" x14ac:dyDescent="0.25">
      <c r="A60" s="67" t="s">
        <v>88</v>
      </c>
      <c r="B60" s="143" t="s">
        <v>89</v>
      </c>
      <c r="C60" s="143"/>
      <c r="D60" s="143"/>
      <c r="E60" s="143"/>
      <c r="F60" s="143"/>
      <c r="G60" s="143"/>
      <c r="H60" s="104">
        <v>700</v>
      </c>
      <c r="I60" s="104">
        <v>720</v>
      </c>
      <c r="J60" s="104">
        <v>740</v>
      </c>
      <c r="K60" s="74"/>
    </row>
    <row r="61" spans="1:11" ht="20.100000000000001" customHeight="1" x14ac:dyDescent="0.25">
      <c r="A61" s="67" t="s">
        <v>90</v>
      </c>
      <c r="B61" s="143" t="s">
        <v>91</v>
      </c>
      <c r="C61" s="143"/>
      <c r="D61" s="143"/>
      <c r="E61" s="143"/>
      <c r="F61" s="143"/>
      <c r="G61" s="143"/>
      <c r="H61" s="104">
        <v>1000</v>
      </c>
      <c r="I61" s="104">
        <v>1030</v>
      </c>
      <c r="J61" s="104">
        <v>1050</v>
      </c>
      <c r="K61" s="74"/>
    </row>
    <row r="62" spans="1:11" ht="20.100000000000001" customHeight="1" x14ac:dyDescent="0.25">
      <c r="A62" s="67" t="s">
        <v>92</v>
      </c>
      <c r="B62" s="143" t="s">
        <v>93</v>
      </c>
      <c r="C62" s="143"/>
      <c r="D62" s="143"/>
      <c r="E62" s="143"/>
      <c r="F62" s="143"/>
      <c r="G62" s="143"/>
      <c r="H62" s="104">
        <v>1000</v>
      </c>
      <c r="I62" s="104">
        <v>1030</v>
      </c>
      <c r="J62" s="104">
        <v>1050</v>
      </c>
      <c r="K62" s="74"/>
    </row>
    <row r="63" spans="1:11" ht="20.100000000000001" customHeight="1" x14ac:dyDescent="0.25">
      <c r="A63" s="67" t="s">
        <v>94</v>
      </c>
      <c r="B63" s="143" t="s">
        <v>95</v>
      </c>
      <c r="C63" s="143"/>
      <c r="D63" s="143"/>
      <c r="E63" s="143"/>
      <c r="F63" s="143"/>
      <c r="G63" s="143"/>
      <c r="H63" s="104">
        <v>5000</v>
      </c>
      <c r="I63" s="104">
        <f t="shared" si="4"/>
        <v>5130</v>
      </c>
      <c r="J63" s="104">
        <v>5260</v>
      </c>
      <c r="K63" s="74"/>
    </row>
    <row r="64" spans="1:11" ht="20.100000000000001" customHeight="1" x14ac:dyDescent="0.25">
      <c r="A64" s="67" t="s">
        <v>96</v>
      </c>
      <c r="B64" s="143" t="s">
        <v>97</v>
      </c>
      <c r="C64" s="143"/>
      <c r="D64" s="143"/>
      <c r="E64" s="143"/>
      <c r="F64" s="143"/>
      <c r="G64" s="143"/>
      <c r="H64" s="104">
        <v>4500</v>
      </c>
      <c r="I64" s="104">
        <v>4620</v>
      </c>
      <c r="J64" s="104">
        <v>4730</v>
      </c>
      <c r="K64" s="74"/>
    </row>
    <row r="65" spans="1:11" ht="20.100000000000001" customHeight="1" x14ac:dyDescent="0.25">
      <c r="A65" s="67" t="s">
        <v>98</v>
      </c>
      <c r="B65" s="143" t="s">
        <v>99</v>
      </c>
      <c r="C65" s="143"/>
      <c r="D65" s="143"/>
      <c r="E65" s="143"/>
      <c r="F65" s="143"/>
      <c r="G65" s="143"/>
      <c r="H65" s="104">
        <v>1000</v>
      </c>
      <c r="I65" s="104">
        <v>1030</v>
      </c>
      <c r="J65" s="104">
        <v>1050</v>
      </c>
      <c r="K65" s="74"/>
    </row>
    <row r="66" spans="1:11" ht="20.100000000000001" customHeight="1" x14ac:dyDescent="0.25">
      <c r="A66" s="67" t="s">
        <v>100</v>
      </c>
      <c r="B66" s="143" t="s">
        <v>101</v>
      </c>
      <c r="C66" s="143"/>
      <c r="D66" s="143"/>
      <c r="E66" s="143"/>
      <c r="F66" s="143"/>
      <c r="G66" s="143"/>
      <c r="H66" s="104">
        <v>40000</v>
      </c>
      <c r="I66" s="104">
        <f t="shared" si="4"/>
        <v>41040</v>
      </c>
      <c r="J66" s="104">
        <v>42070</v>
      </c>
      <c r="K66" s="74"/>
    </row>
    <row r="67" spans="1:11" ht="20.100000000000001" customHeight="1" x14ac:dyDescent="0.25">
      <c r="A67" s="67" t="s">
        <v>102</v>
      </c>
      <c r="B67" s="143" t="s">
        <v>103</v>
      </c>
      <c r="C67" s="143"/>
      <c r="D67" s="143"/>
      <c r="E67" s="143"/>
      <c r="F67" s="143"/>
      <c r="G67" s="143"/>
      <c r="H67" s="104">
        <v>20000</v>
      </c>
      <c r="I67" s="104">
        <f t="shared" si="4"/>
        <v>20520</v>
      </c>
      <c r="J67" s="104">
        <v>21030</v>
      </c>
      <c r="K67" s="74"/>
    </row>
    <row r="68" spans="1:11" ht="20.100000000000001" customHeight="1" x14ac:dyDescent="0.25">
      <c r="A68" s="67" t="s">
        <v>104</v>
      </c>
      <c r="B68" s="143" t="s">
        <v>105</v>
      </c>
      <c r="C68" s="143"/>
      <c r="D68" s="143"/>
      <c r="E68" s="143"/>
      <c r="F68" s="143"/>
      <c r="G68" s="143"/>
      <c r="H68" s="104">
        <v>20000</v>
      </c>
      <c r="I68" s="104">
        <f t="shared" si="4"/>
        <v>20520</v>
      </c>
      <c r="J68" s="104">
        <v>21030</v>
      </c>
      <c r="K68" s="74"/>
    </row>
    <row r="69" spans="1:11" ht="20.100000000000001" customHeight="1" x14ac:dyDescent="0.25">
      <c r="A69" s="67" t="s">
        <v>106</v>
      </c>
      <c r="B69" s="143" t="s">
        <v>107</v>
      </c>
      <c r="C69" s="143"/>
      <c r="D69" s="143"/>
      <c r="E69" s="143"/>
      <c r="F69" s="143"/>
      <c r="G69" s="143"/>
      <c r="H69" s="104">
        <v>15000</v>
      </c>
      <c r="I69" s="104">
        <f t="shared" si="4"/>
        <v>15390</v>
      </c>
      <c r="J69" s="104">
        <v>15780</v>
      </c>
      <c r="K69" s="74"/>
    </row>
    <row r="70" spans="1:11" ht="20.100000000000001" customHeight="1" x14ac:dyDescent="0.25">
      <c r="A70" s="67" t="s">
        <v>108</v>
      </c>
      <c r="B70" s="143" t="s">
        <v>109</v>
      </c>
      <c r="C70" s="143"/>
      <c r="D70" s="143"/>
      <c r="E70" s="143"/>
      <c r="F70" s="143"/>
      <c r="G70" s="143"/>
      <c r="H70" s="104">
        <v>12000</v>
      </c>
      <c r="I70" s="104">
        <v>12310</v>
      </c>
      <c r="J70" s="104">
        <v>12620</v>
      </c>
      <c r="K70" s="74"/>
    </row>
    <row r="71" spans="1:11" ht="20.100000000000001" customHeight="1" x14ac:dyDescent="0.25">
      <c r="A71" s="67" t="s">
        <v>110</v>
      </c>
      <c r="B71" s="143" t="s">
        <v>111</v>
      </c>
      <c r="C71" s="143"/>
      <c r="D71" s="143"/>
      <c r="E71" s="143"/>
      <c r="F71" s="143"/>
      <c r="G71" s="143"/>
      <c r="H71" s="104">
        <v>12000</v>
      </c>
      <c r="I71" s="104">
        <v>12310</v>
      </c>
      <c r="J71" s="104">
        <v>12620</v>
      </c>
      <c r="K71" s="74"/>
    </row>
    <row r="72" spans="1:11" ht="20.100000000000001" customHeight="1" x14ac:dyDescent="0.25">
      <c r="A72" s="67" t="s">
        <v>112</v>
      </c>
      <c r="B72" s="143" t="s">
        <v>113</v>
      </c>
      <c r="C72" s="143"/>
      <c r="D72" s="143"/>
      <c r="E72" s="143"/>
      <c r="F72" s="143"/>
      <c r="G72" s="143"/>
      <c r="H72" s="104">
        <v>14000</v>
      </c>
      <c r="I72" s="104">
        <v>14360</v>
      </c>
      <c r="J72" s="104">
        <v>14720</v>
      </c>
      <c r="K72" s="74"/>
    </row>
    <row r="73" spans="1:11" ht="20.100000000000001" customHeight="1" x14ac:dyDescent="0.25">
      <c r="A73" s="67" t="s">
        <v>114</v>
      </c>
      <c r="B73" s="143" t="s">
        <v>115</v>
      </c>
      <c r="C73" s="143"/>
      <c r="D73" s="143"/>
      <c r="E73" s="143"/>
      <c r="F73" s="143"/>
      <c r="G73" s="143"/>
      <c r="H73" s="104">
        <v>393480</v>
      </c>
      <c r="I73" s="104">
        <v>304140</v>
      </c>
      <c r="J73" s="104">
        <v>314210</v>
      </c>
      <c r="K73" s="74"/>
    </row>
    <row r="74" spans="1:11" ht="20.100000000000001" customHeight="1" x14ac:dyDescent="0.25">
      <c r="A74" s="61" t="s">
        <v>3</v>
      </c>
      <c r="B74" s="144" t="s">
        <v>116</v>
      </c>
      <c r="C74" s="144"/>
      <c r="D74" s="144"/>
      <c r="E74" s="144"/>
      <c r="F74" s="144"/>
      <c r="G74" s="144"/>
      <c r="H74" s="105">
        <f>H75+H96+H136+H151+H163+H170</f>
        <v>971000</v>
      </c>
      <c r="I74" s="105">
        <f t="shared" ref="I74:J74" si="5">I75+I96+I136+I151+I163+I170</f>
        <v>1046260</v>
      </c>
      <c r="J74" s="105">
        <f t="shared" si="5"/>
        <v>1071180</v>
      </c>
      <c r="K74" s="63"/>
    </row>
    <row r="75" spans="1:11" ht="20.100000000000001" customHeight="1" x14ac:dyDescent="0.25">
      <c r="A75" s="64" t="s">
        <v>5</v>
      </c>
      <c r="B75" s="142" t="s">
        <v>6</v>
      </c>
      <c r="C75" s="142"/>
      <c r="D75" s="142"/>
      <c r="E75" s="142"/>
      <c r="F75" s="142"/>
      <c r="G75" s="142"/>
      <c r="H75" s="106">
        <f>SUM(H76:H95)</f>
        <v>217000</v>
      </c>
      <c r="I75" s="106">
        <f t="shared" ref="I75:J75" si="6">SUM(I76:I95)</f>
        <v>222640</v>
      </c>
      <c r="J75" s="106">
        <f t="shared" si="6"/>
        <v>228210</v>
      </c>
      <c r="K75" s="71"/>
    </row>
    <row r="76" spans="1:11" ht="20.100000000000001" customHeight="1" x14ac:dyDescent="0.25">
      <c r="A76" s="67">
        <v>32112</v>
      </c>
      <c r="B76" s="145" t="s">
        <v>183</v>
      </c>
      <c r="C76" s="146"/>
      <c r="D76" s="146"/>
      <c r="E76" s="146"/>
      <c r="F76" s="146"/>
      <c r="G76" s="147"/>
      <c r="H76" s="104">
        <v>10000</v>
      </c>
      <c r="I76" s="104">
        <v>10200</v>
      </c>
      <c r="J76" s="104">
        <v>10510</v>
      </c>
      <c r="K76" s="75" t="s">
        <v>193</v>
      </c>
    </row>
    <row r="77" spans="1:11" ht="20.100000000000001" customHeight="1" x14ac:dyDescent="0.25">
      <c r="A77" s="67" t="s">
        <v>22</v>
      </c>
      <c r="B77" s="143" t="s">
        <v>23</v>
      </c>
      <c r="C77" s="143"/>
      <c r="D77" s="143"/>
      <c r="E77" s="143"/>
      <c r="F77" s="143"/>
      <c r="G77" s="143"/>
      <c r="H77" s="104">
        <v>4000</v>
      </c>
      <c r="I77" s="104">
        <v>4100</v>
      </c>
      <c r="J77" s="104">
        <v>4210</v>
      </c>
      <c r="K77" s="76" t="s">
        <v>195</v>
      </c>
    </row>
    <row r="78" spans="1:11" ht="20.100000000000001" customHeight="1" x14ac:dyDescent="0.25">
      <c r="A78" s="67">
        <v>32216</v>
      </c>
      <c r="B78" s="145" t="s">
        <v>25</v>
      </c>
      <c r="C78" s="146"/>
      <c r="D78" s="146"/>
      <c r="E78" s="146"/>
      <c r="F78" s="146"/>
      <c r="G78" s="147"/>
      <c r="H78" s="104">
        <v>2000</v>
      </c>
      <c r="I78" s="104">
        <v>2050</v>
      </c>
      <c r="J78" s="104">
        <v>2100</v>
      </c>
      <c r="K78" s="76" t="s">
        <v>195</v>
      </c>
    </row>
    <row r="79" spans="1:11" ht="50.1" customHeight="1" x14ac:dyDescent="0.25">
      <c r="A79" s="67">
        <v>32219</v>
      </c>
      <c r="B79" s="145" t="s">
        <v>27</v>
      </c>
      <c r="C79" s="146"/>
      <c r="D79" s="146"/>
      <c r="E79" s="146"/>
      <c r="F79" s="146"/>
      <c r="G79" s="147"/>
      <c r="H79" s="104">
        <v>3000</v>
      </c>
      <c r="I79" s="104">
        <v>3100</v>
      </c>
      <c r="J79" s="104">
        <v>3150</v>
      </c>
      <c r="K79" s="77" t="s">
        <v>216</v>
      </c>
    </row>
    <row r="80" spans="1:11" ht="50.1" customHeight="1" x14ac:dyDescent="0.25">
      <c r="A80" s="67" t="s">
        <v>117</v>
      </c>
      <c r="B80" s="143" t="s">
        <v>118</v>
      </c>
      <c r="C80" s="143"/>
      <c r="D80" s="143"/>
      <c r="E80" s="143"/>
      <c r="F80" s="143"/>
      <c r="G80" s="143"/>
      <c r="H80" s="104">
        <v>89000</v>
      </c>
      <c r="I80" s="104">
        <v>91320</v>
      </c>
      <c r="J80" s="104">
        <v>93600</v>
      </c>
      <c r="K80" s="77" t="s">
        <v>214</v>
      </c>
    </row>
    <row r="81" spans="1:11" ht="20.100000000000001" customHeight="1" x14ac:dyDescent="0.25">
      <c r="A81" s="67" t="s">
        <v>28</v>
      </c>
      <c r="B81" s="143" t="s">
        <v>29</v>
      </c>
      <c r="C81" s="143"/>
      <c r="D81" s="143"/>
      <c r="E81" s="143"/>
      <c r="F81" s="143"/>
      <c r="G81" s="143"/>
      <c r="H81" s="104">
        <v>30000</v>
      </c>
      <c r="I81" s="104">
        <f t="shared" ref="I81:I132" si="7">(H81*2.6%)+H81</f>
        <v>30780</v>
      </c>
      <c r="J81" s="104">
        <v>31500</v>
      </c>
      <c r="K81" s="76" t="s">
        <v>195</v>
      </c>
    </row>
    <row r="82" spans="1:11" ht="20.100000000000001" customHeight="1" x14ac:dyDescent="0.25">
      <c r="A82" s="67" t="s">
        <v>30</v>
      </c>
      <c r="B82" s="143" t="s">
        <v>31</v>
      </c>
      <c r="C82" s="143"/>
      <c r="D82" s="143"/>
      <c r="E82" s="143"/>
      <c r="F82" s="143"/>
      <c r="G82" s="143"/>
      <c r="H82" s="104">
        <v>31500</v>
      </c>
      <c r="I82" s="104">
        <v>32320</v>
      </c>
      <c r="J82" s="104">
        <v>33120</v>
      </c>
      <c r="K82" s="76" t="s">
        <v>195</v>
      </c>
    </row>
    <row r="83" spans="1:11" ht="20.100000000000001" customHeight="1" x14ac:dyDescent="0.25">
      <c r="A83" s="67" t="s">
        <v>36</v>
      </c>
      <c r="B83" s="143" t="s">
        <v>37</v>
      </c>
      <c r="C83" s="143"/>
      <c r="D83" s="143"/>
      <c r="E83" s="143"/>
      <c r="F83" s="143"/>
      <c r="G83" s="143"/>
      <c r="H83" s="104">
        <v>2000</v>
      </c>
      <c r="I83" s="104">
        <v>2050</v>
      </c>
      <c r="J83" s="104">
        <v>2100</v>
      </c>
      <c r="K83" s="76" t="s">
        <v>195</v>
      </c>
    </row>
    <row r="84" spans="1:11" ht="20.100000000000001" customHeight="1" x14ac:dyDescent="0.25">
      <c r="A84" s="67" t="s">
        <v>38</v>
      </c>
      <c r="B84" s="143" t="s">
        <v>39</v>
      </c>
      <c r="C84" s="143"/>
      <c r="D84" s="143"/>
      <c r="E84" s="143"/>
      <c r="F84" s="143"/>
      <c r="G84" s="143"/>
      <c r="H84" s="104">
        <v>3000</v>
      </c>
      <c r="I84" s="104">
        <v>3100</v>
      </c>
      <c r="J84" s="104">
        <v>3175</v>
      </c>
      <c r="K84" s="76" t="s">
        <v>195</v>
      </c>
    </row>
    <row r="85" spans="1:11" ht="20.100000000000001" customHeight="1" x14ac:dyDescent="0.25">
      <c r="A85" s="67">
        <v>32244</v>
      </c>
      <c r="B85" s="145" t="s">
        <v>184</v>
      </c>
      <c r="C85" s="146"/>
      <c r="D85" s="146"/>
      <c r="E85" s="146"/>
      <c r="F85" s="146"/>
      <c r="G85" s="147"/>
      <c r="H85" s="104">
        <v>1000</v>
      </c>
      <c r="I85" s="104">
        <v>1030</v>
      </c>
      <c r="J85" s="104">
        <v>1060</v>
      </c>
      <c r="K85" s="76" t="s">
        <v>195</v>
      </c>
    </row>
    <row r="86" spans="1:11" ht="20.100000000000001" customHeight="1" x14ac:dyDescent="0.25">
      <c r="A86" s="67" t="s">
        <v>7</v>
      </c>
      <c r="B86" s="143" t="s">
        <v>8</v>
      </c>
      <c r="C86" s="143"/>
      <c r="D86" s="143"/>
      <c r="E86" s="143"/>
      <c r="F86" s="143"/>
      <c r="G86" s="143"/>
      <c r="H86" s="104">
        <v>5000</v>
      </c>
      <c r="I86" s="104">
        <f t="shared" si="7"/>
        <v>5130</v>
      </c>
      <c r="J86" s="104">
        <v>5260</v>
      </c>
      <c r="K86" s="76" t="s">
        <v>194</v>
      </c>
    </row>
    <row r="87" spans="1:11" ht="20.100000000000001" customHeight="1" x14ac:dyDescent="0.25">
      <c r="A87" s="67" t="s">
        <v>48</v>
      </c>
      <c r="B87" s="143" t="s">
        <v>49</v>
      </c>
      <c r="C87" s="143"/>
      <c r="D87" s="143"/>
      <c r="E87" s="143"/>
      <c r="F87" s="143"/>
      <c r="G87" s="143"/>
      <c r="H87" s="104">
        <v>2000</v>
      </c>
      <c r="I87" s="104">
        <v>2050</v>
      </c>
      <c r="J87" s="104">
        <v>2110</v>
      </c>
      <c r="K87" s="76" t="s">
        <v>195</v>
      </c>
    </row>
    <row r="88" spans="1:11" ht="20.100000000000001" customHeight="1" x14ac:dyDescent="0.25">
      <c r="A88" s="67" t="s">
        <v>50</v>
      </c>
      <c r="B88" s="143" t="s">
        <v>51</v>
      </c>
      <c r="C88" s="143"/>
      <c r="D88" s="143"/>
      <c r="E88" s="143"/>
      <c r="F88" s="143"/>
      <c r="G88" s="143"/>
      <c r="H88" s="104">
        <v>5000</v>
      </c>
      <c r="I88" s="104">
        <f t="shared" si="7"/>
        <v>5130</v>
      </c>
      <c r="J88" s="104">
        <v>5260</v>
      </c>
      <c r="K88" s="76" t="s">
        <v>195</v>
      </c>
    </row>
    <row r="89" spans="1:11" ht="20.100000000000001" customHeight="1" x14ac:dyDescent="0.25">
      <c r="A89" s="67">
        <v>32329</v>
      </c>
      <c r="B89" s="145" t="s">
        <v>53</v>
      </c>
      <c r="C89" s="146"/>
      <c r="D89" s="146"/>
      <c r="E89" s="146"/>
      <c r="F89" s="146"/>
      <c r="G89" s="147"/>
      <c r="H89" s="104">
        <v>2000</v>
      </c>
      <c r="I89" s="104">
        <v>2060</v>
      </c>
      <c r="J89" s="104">
        <v>2110</v>
      </c>
      <c r="K89" s="76" t="s">
        <v>195</v>
      </c>
    </row>
    <row r="90" spans="1:11" ht="20.100000000000001" customHeight="1" x14ac:dyDescent="0.25">
      <c r="A90" s="67" t="s">
        <v>54</v>
      </c>
      <c r="B90" s="143" t="s">
        <v>55</v>
      </c>
      <c r="C90" s="143"/>
      <c r="D90" s="143"/>
      <c r="E90" s="143"/>
      <c r="F90" s="143"/>
      <c r="G90" s="143"/>
      <c r="H90" s="104">
        <v>9000</v>
      </c>
      <c r="I90" s="104">
        <v>9240</v>
      </c>
      <c r="J90" s="104">
        <v>9470</v>
      </c>
      <c r="K90" s="76" t="s">
        <v>195</v>
      </c>
    </row>
    <row r="91" spans="1:11" ht="20.100000000000001" customHeight="1" x14ac:dyDescent="0.25">
      <c r="A91" s="67" t="s">
        <v>56</v>
      </c>
      <c r="B91" s="143" t="s">
        <v>57</v>
      </c>
      <c r="C91" s="143"/>
      <c r="D91" s="143"/>
      <c r="E91" s="143"/>
      <c r="F91" s="143"/>
      <c r="G91" s="143"/>
      <c r="H91" s="104">
        <v>5000</v>
      </c>
      <c r="I91" s="104">
        <f t="shared" si="7"/>
        <v>5130</v>
      </c>
      <c r="J91" s="104">
        <v>5260</v>
      </c>
      <c r="K91" s="76" t="s">
        <v>195</v>
      </c>
    </row>
    <row r="92" spans="1:11" ht="20.100000000000001" customHeight="1" x14ac:dyDescent="0.25">
      <c r="A92" s="67" t="s">
        <v>60</v>
      </c>
      <c r="B92" s="143" t="s">
        <v>61</v>
      </c>
      <c r="C92" s="143"/>
      <c r="D92" s="143"/>
      <c r="E92" s="143"/>
      <c r="F92" s="143"/>
      <c r="G92" s="143"/>
      <c r="H92" s="104">
        <v>2000</v>
      </c>
      <c r="I92" s="104">
        <v>2050</v>
      </c>
      <c r="J92" s="104">
        <v>2110</v>
      </c>
      <c r="K92" s="76" t="s">
        <v>195</v>
      </c>
    </row>
    <row r="93" spans="1:11" ht="35.1" customHeight="1" x14ac:dyDescent="0.25">
      <c r="A93" s="67" t="s">
        <v>68</v>
      </c>
      <c r="B93" s="143" t="s">
        <v>69</v>
      </c>
      <c r="C93" s="143"/>
      <c r="D93" s="143"/>
      <c r="E93" s="143"/>
      <c r="F93" s="143"/>
      <c r="G93" s="143"/>
      <c r="H93" s="104">
        <v>9000</v>
      </c>
      <c r="I93" s="104">
        <v>9240</v>
      </c>
      <c r="J93" s="104">
        <v>9470</v>
      </c>
      <c r="K93" s="77" t="s">
        <v>206</v>
      </c>
    </row>
    <row r="94" spans="1:11" ht="35.1" customHeight="1" x14ac:dyDescent="0.25">
      <c r="A94" s="67">
        <v>32999</v>
      </c>
      <c r="B94" s="145" t="s">
        <v>93</v>
      </c>
      <c r="C94" s="146"/>
      <c r="D94" s="146"/>
      <c r="E94" s="146"/>
      <c r="F94" s="146"/>
      <c r="G94" s="147"/>
      <c r="H94" s="104">
        <v>2000</v>
      </c>
      <c r="I94" s="104">
        <v>2050</v>
      </c>
      <c r="J94" s="104">
        <v>2105</v>
      </c>
      <c r="K94" s="77" t="s">
        <v>213</v>
      </c>
    </row>
    <row r="95" spans="1:11" ht="20.100000000000001" customHeight="1" x14ac:dyDescent="0.25">
      <c r="A95" s="67">
        <v>34333</v>
      </c>
      <c r="B95" s="145" t="s">
        <v>97</v>
      </c>
      <c r="C95" s="146"/>
      <c r="D95" s="146"/>
      <c r="E95" s="146"/>
      <c r="F95" s="146"/>
      <c r="G95" s="147"/>
      <c r="H95" s="104">
        <v>500</v>
      </c>
      <c r="I95" s="104">
        <v>510</v>
      </c>
      <c r="J95" s="104">
        <v>530</v>
      </c>
      <c r="K95" s="76" t="s">
        <v>195</v>
      </c>
    </row>
    <row r="96" spans="1:11" ht="20.100000000000001" customHeight="1" x14ac:dyDescent="0.25">
      <c r="A96" s="64" t="s">
        <v>5</v>
      </c>
      <c r="B96" s="142" t="s">
        <v>119</v>
      </c>
      <c r="C96" s="142"/>
      <c r="D96" s="142"/>
      <c r="E96" s="142"/>
      <c r="F96" s="142"/>
      <c r="G96" s="142"/>
      <c r="H96" s="65">
        <f>SUM(H97:H135)</f>
        <v>204000</v>
      </c>
      <c r="I96" s="65">
        <f t="shared" ref="I96:J96" si="8">SUM(I97:I135)</f>
        <v>209310</v>
      </c>
      <c r="J96" s="65">
        <f t="shared" si="8"/>
        <v>214550</v>
      </c>
      <c r="K96" s="66"/>
    </row>
    <row r="97" spans="1:11" ht="20.100000000000001" customHeight="1" x14ac:dyDescent="0.25">
      <c r="A97" s="67" t="s">
        <v>10</v>
      </c>
      <c r="B97" s="143" t="s">
        <v>11</v>
      </c>
      <c r="C97" s="143"/>
      <c r="D97" s="143"/>
      <c r="E97" s="143"/>
      <c r="F97" s="143"/>
      <c r="G97" s="143"/>
      <c r="H97" s="68">
        <v>3000</v>
      </c>
      <c r="I97" s="68">
        <v>3070</v>
      </c>
      <c r="J97" s="68">
        <v>3150</v>
      </c>
      <c r="K97" s="73"/>
    </row>
    <row r="98" spans="1:11" ht="20.100000000000001" customHeight="1" x14ac:dyDescent="0.25">
      <c r="A98" s="67">
        <v>32113</v>
      </c>
      <c r="B98" s="145" t="s">
        <v>13</v>
      </c>
      <c r="C98" s="146"/>
      <c r="D98" s="146"/>
      <c r="E98" s="146"/>
      <c r="F98" s="146"/>
      <c r="G98" s="147"/>
      <c r="H98" s="68">
        <v>3000</v>
      </c>
      <c r="I98" s="68">
        <v>3070</v>
      </c>
      <c r="J98" s="68">
        <v>3150</v>
      </c>
      <c r="K98" s="74"/>
    </row>
    <row r="99" spans="1:11" ht="20.100000000000001" customHeight="1" x14ac:dyDescent="0.25">
      <c r="A99" s="67">
        <v>32115</v>
      </c>
      <c r="B99" s="145" t="s">
        <v>197</v>
      </c>
      <c r="C99" s="146"/>
      <c r="D99" s="146"/>
      <c r="E99" s="146"/>
      <c r="F99" s="146"/>
      <c r="G99" s="147"/>
      <c r="H99" s="68">
        <v>2000</v>
      </c>
      <c r="I99" s="68">
        <v>2050</v>
      </c>
      <c r="J99" s="68">
        <v>2100</v>
      </c>
      <c r="K99" s="74"/>
    </row>
    <row r="100" spans="1:11" ht="20.100000000000001" customHeight="1" x14ac:dyDescent="0.25">
      <c r="A100" s="67">
        <v>32121</v>
      </c>
      <c r="B100" s="145" t="s">
        <v>204</v>
      </c>
      <c r="C100" s="146"/>
      <c r="D100" s="146"/>
      <c r="E100" s="146"/>
      <c r="F100" s="146"/>
      <c r="G100" s="147"/>
      <c r="H100" s="68">
        <v>2000</v>
      </c>
      <c r="I100" s="68">
        <v>2050</v>
      </c>
      <c r="J100" s="68">
        <v>2100</v>
      </c>
      <c r="K100" s="76" t="s">
        <v>223</v>
      </c>
    </row>
    <row r="101" spans="1:11" ht="20.100000000000001" customHeight="1" x14ac:dyDescent="0.25">
      <c r="A101" s="67" t="s">
        <v>16</v>
      </c>
      <c r="B101" s="143" t="s">
        <v>17</v>
      </c>
      <c r="C101" s="143"/>
      <c r="D101" s="143"/>
      <c r="E101" s="143"/>
      <c r="F101" s="143"/>
      <c r="G101" s="143"/>
      <c r="H101" s="68">
        <v>2000</v>
      </c>
      <c r="I101" s="68">
        <v>2050</v>
      </c>
      <c r="J101" s="68">
        <v>2100</v>
      </c>
      <c r="K101" s="74"/>
    </row>
    <row r="102" spans="1:11" ht="20.100000000000001" customHeight="1" x14ac:dyDescent="0.25">
      <c r="A102" s="67" t="s">
        <v>18</v>
      </c>
      <c r="B102" s="143" t="s">
        <v>19</v>
      </c>
      <c r="C102" s="143"/>
      <c r="D102" s="143"/>
      <c r="E102" s="143"/>
      <c r="F102" s="143"/>
      <c r="G102" s="143"/>
      <c r="H102" s="68">
        <v>15000</v>
      </c>
      <c r="I102" s="68">
        <v>15400</v>
      </c>
      <c r="J102" s="68">
        <v>15770</v>
      </c>
      <c r="K102" s="74"/>
    </row>
    <row r="103" spans="1:11" ht="20.100000000000001" customHeight="1" x14ac:dyDescent="0.25">
      <c r="A103" s="67" t="s">
        <v>20</v>
      </c>
      <c r="B103" s="143" t="s">
        <v>21</v>
      </c>
      <c r="C103" s="143"/>
      <c r="D103" s="143"/>
      <c r="E103" s="143"/>
      <c r="F103" s="143"/>
      <c r="G103" s="143"/>
      <c r="H103" s="68">
        <v>3000</v>
      </c>
      <c r="I103" s="68">
        <v>3080</v>
      </c>
      <c r="J103" s="68">
        <v>3160</v>
      </c>
      <c r="K103" s="74"/>
    </row>
    <row r="104" spans="1:11" ht="20.100000000000001" customHeight="1" x14ac:dyDescent="0.25">
      <c r="A104" s="67" t="s">
        <v>22</v>
      </c>
      <c r="B104" s="143" t="s">
        <v>23</v>
      </c>
      <c r="C104" s="143"/>
      <c r="D104" s="143"/>
      <c r="E104" s="143"/>
      <c r="F104" s="143"/>
      <c r="G104" s="143"/>
      <c r="H104" s="68">
        <v>4000</v>
      </c>
      <c r="I104" s="68">
        <v>4100</v>
      </c>
      <c r="J104" s="68">
        <v>4210</v>
      </c>
      <c r="K104" s="74"/>
    </row>
    <row r="105" spans="1:11" ht="20.100000000000001" customHeight="1" x14ac:dyDescent="0.25">
      <c r="A105" s="67" t="s">
        <v>24</v>
      </c>
      <c r="B105" s="143" t="s">
        <v>25</v>
      </c>
      <c r="C105" s="143"/>
      <c r="D105" s="143"/>
      <c r="E105" s="143"/>
      <c r="F105" s="143"/>
      <c r="G105" s="143"/>
      <c r="H105" s="68">
        <v>2000</v>
      </c>
      <c r="I105" s="68">
        <v>2050</v>
      </c>
      <c r="J105" s="68">
        <v>2100</v>
      </c>
      <c r="K105" s="74"/>
    </row>
    <row r="106" spans="1:11" ht="20.100000000000001" customHeight="1" x14ac:dyDescent="0.25">
      <c r="A106" s="67" t="s">
        <v>26</v>
      </c>
      <c r="B106" s="143" t="s">
        <v>27</v>
      </c>
      <c r="C106" s="143"/>
      <c r="D106" s="143"/>
      <c r="E106" s="143"/>
      <c r="F106" s="143"/>
      <c r="G106" s="143"/>
      <c r="H106" s="68">
        <v>2000</v>
      </c>
      <c r="I106" s="68">
        <v>2050</v>
      </c>
      <c r="J106" s="68">
        <v>2100</v>
      </c>
      <c r="K106" s="74"/>
    </row>
    <row r="107" spans="1:11" ht="20.100000000000001" customHeight="1" x14ac:dyDescent="0.25">
      <c r="A107" s="67" t="s">
        <v>28</v>
      </c>
      <c r="B107" s="143" t="s">
        <v>29</v>
      </c>
      <c r="C107" s="143"/>
      <c r="D107" s="143"/>
      <c r="E107" s="143"/>
      <c r="F107" s="143"/>
      <c r="G107" s="143"/>
      <c r="H107" s="68">
        <v>10000</v>
      </c>
      <c r="I107" s="68">
        <f t="shared" si="7"/>
        <v>10260</v>
      </c>
      <c r="J107" s="68">
        <v>10510</v>
      </c>
      <c r="K107" s="74"/>
    </row>
    <row r="108" spans="1:11" ht="20.100000000000001" customHeight="1" x14ac:dyDescent="0.25">
      <c r="A108" s="67" t="s">
        <v>30</v>
      </c>
      <c r="B108" s="143" t="s">
        <v>31</v>
      </c>
      <c r="C108" s="143"/>
      <c r="D108" s="143"/>
      <c r="E108" s="143"/>
      <c r="F108" s="143"/>
      <c r="G108" s="143"/>
      <c r="H108" s="68">
        <v>15000</v>
      </c>
      <c r="I108" s="68">
        <f t="shared" si="7"/>
        <v>15390</v>
      </c>
      <c r="J108" s="68">
        <v>15780</v>
      </c>
      <c r="K108" s="74"/>
    </row>
    <row r="109" spans="1:11" ht="20.100000000000001" customHeight="1" x14ac:dyDescent="0.25">
      <c r="A109" s="67" t="s">
        <v>32</v>
      </c>
      <c r="B109" s="143" t="s">
        <v>33</v>
      </c>
      <c r="C109" s="143"/>
      <c r="D109" s="143"/>
      <c r="E109" s="143"/>
      <c r="F109" s="143"/>
      <c r="G109" s="143"/>
      <c r="H109" s="68">
        <v>1000</v>
      </c>
      <c r="I109" s="68">
        <v>1020</v>
      </c>
      <c r="J109" s="68">
        <v>1050</v>
      </c>
      <c r="K109" s="74"/>
    </row>
    <row r="110" spans="1:11" ht="20.100000000000001" customHeight="1" x14ac:dyDescent="0.25">
      <c r="A110" s="67" t="s">
        <v>34</v>
      </c>
      <c r="B110" s="143" t="s">
        <v>35</v>
      </c>
      <c r="C110" s="143"/>
      <c r="D110" s="143"/>
      <c r="E110" s="143"/>
      <c r="F110" s="143"/>
      <c r="G110" s="143"/>
      <c r="H110" s="68">
        <v>7000</v>
      </c>
      <c r="I110" s="68">
        <v>7190</v>
      </c>
      <c r="J110" s="68">
        <v>7360</v>
      </c>
      <c r="K110" s="74"/>
    </row>
    <row r="111" spans="1:11" ht="20.100000000000001" customHeight="1" x14ac:dyDescent="0.25">
      <c r="A111" s="67" t="s">
        <v>36</v>
      </c>
      <c r="B111" s="143" t="s">
        <v>37</v>
      </c>
      <c r="C111" s="143"/>
      <c r="D111" s="143"/>
      <c r="E111" s="143"/>
      <c r="F111" s="143"/>
      <c r="G111" s="143"/>
      <c r="H111" s="68">
        <v>2000</v>
      </c>
      <c r="I111" s="68">
        <v>2050</v>
      </c>
      <c r="J111" s="68">
        <v>2110</v>
      </c>
      <c r="K111" s="74"/>
    </row>
    <row r="112" spans="1:11" ht="20.100000000000001" customHeight="1" x14ac:dyDescent="0.25">
      <c r="A112" s="67" t="s">
        <v>38</v>
      </c>
      <c r="B112" s="143" t="s">
        <v>39</v>
      </c>
      <c r="C112" s="143"/>
      <c r="D112" s="143"/>
      <c r="E112" s="143"/>
      <c r="F112" s="143"/>
      <c r="G112" s="143"/>
      <c r="H112" s="68">
        <v>14000</v>
      </c>
      <c r="I112" s="68">
        <v>14370</v>
      </c>
      <c r="J112" s="68">
        <v>14720</v>
      </c>
      <c r="K112" s="74"/>
    </row>
    <row r="113" spans="1:11" ht="20.100000000000001" customHeight="1" x14ac:dyDescent="0.25">
      <c r="A113" s="67">
        <v>32244</v>
      </c>
      <c r="B113" s="143" t="s">
        <v>184</v>
      </c>
      <c r="C113" s="143"/>
      <c r="D113" s="143"/>
      <c r="E113" s="143"/>
      <c r="F113" s="143"/>
      <c r="G113" s="143"/>
      <c r="H113" s="68">
        <v>1000</v>
      </c>
      <c r="I113" s="68">
        <v>1030</v>
      </c>
      <c r="J113" s="68">
        <v>1050</v>
      </c>
      <c r="K113" s="74"/>
    </row>
    <row r="114" spans="1:11" ht="20.100000000000001" customHeight="1" x14ac:dyDescent="0.25">
      <c r="A114" s="67" t="s">
        <v>40</v>
      </c>
      <c r="B114" s="143" t="s">
        <v>41</v>
      </c>
      <c r="C114" s="143"/>
      <c r="D114" s="143"/>
      <c r="E114" s="143"/>
      <c r="F114" s="143"/>
      <c r="G114" s="143"/>
      <c r="H114" s="68">
        <v>6000</v>
      </c>
      <c r="I114" s="68">
        <v>6160</v>
      </c>
      <c r="J114" s="68">
        <v>6310</v>
      </c>
      <c r="K114" s="74"/>
    </row>
    <row r="115" spans="1:11" ht="20.100000000000001" customHeight="1" x14ac:dyDescent="0.25">
      <c r="A115" s="67" t="s">
        <v>42</v>
      </c>
      <c r="B115" s="143" t="s">
        <v>43</v>
      </c>
      <c r="C115" s="143"/>
      <c r="D115" s="143"/>
      <c r="E115" s="143"/>
      <c r="F115" s="143"/>
      <c r="G115" s="143"/>
      <c r="H115" s="68">
        <v>3000</v>
      </c>
      <c r="I115" s="68">
        <v>3080</v>
      </c>
      <c r="J115" s="68">
        <v>3160</v>
      </c>
      <c r="K115" s="74"/>
    </row>
    <row r="116" spans="1:11" ht="20.100000000000001" customHeight="1" x14ac:dyDescent="0.25">
      <c r="A116" s="67">
        <v>32319</v>
      </c>
      <c r="B116" s="145" t="s">
        <v>8</v>
      </c>
      <c r="C116" s="146"/>
      <c r="D116" s="146"/>
      <c r="E116" s="146"/>
      <c r="F116" s="146"/>
      <c r="G116" s="147"/>
      <c r="H116" s="68">
        <v>5000</v>
      </c>
      <c r="I116" s="68">
        <f t="shared" si="7"/>
        <v>5130</v>
      </c>
      <c r="J116" s="68">
        <v>5260</v>
      </c>
      <c r="K116" s="74"/>
    </row>
    <row r="117" spans="1:11" ht="20.100000000000001" customHeight="1" x14ac:dyDescent="0.25">
      <c r="A117" s="67" t="s">
        <v>48</v>
      </c>
      <c r="B117" s="143" t="s">
        <v>49</v>
      </c>
      <c r="C117" s="143"/>
      <c r="D117" s="143"/>
      <c r="E117" s="143"/>
      <c r="F117" s="143"/>
      <c r="G117" s="143"/>
      <c r="H117" s="68">
        <v>20000</v>
      </c>
      <c r="I117" s="68">
        <f t="shared" si="7"/>
        <v>20520</v>
      </c>
      <c r="J117" s="68">
        <v>21030</v>
      </c>
      <c r="K117" s="74"/>
    </row>
    <row r="118" spans="1:11" ht="20.100000000000001" customHeight="1" x14ac:dyDescent="0.25">
      <c r="A118" s="67" t="s">
        <v>50</v>
      </c>
      <c r="B118" s="143" t="s">
        <v>51</v>
      </c>
      <c r="C118" s="143"/>
      <c r="D118" s="143"/>
      <c r="E118" s="143"/>
      <c r="F118" s="143"/>
      <c r="G118" s="143"/>
      <c r="H118" s="68">
        <v>30000</v>
      </c>
      <c r="I118" s="68">
        <f t="shared" si="7"/>
        <v>30780</v>
      </c>
      <c r="J118" s="68">
        <v>31550</v>
      </c>
      <c r="K118" s="74"/>
    </row>
    <row r="119" spans="1:11" ht="20.100000000000001" customHeight="1" x14ac:dyDescent="0.25">
      <c r="A119" s="67" t="s">
        <v>52</v>
      </c>
      <c r="B119" s="143" t="s">
        <v>53</v>
      </c>
      <c r="C119" s="143"/>
      <c r="D119" s="143"/>
      <c r="E119" s="143"/>
      <c r="F119" s="143"/>
      <c r="G119" s="143"/>
      <c r="H119" s="68">
        <v>10000</v>
      </c>
      <c r="I119" s="68">
        <f t="shared" si="7"/>
        <v>10260</v>
      </c>
      <c r="J119" s="68">
        <v>10520</v>
      </c>
      <c r="K119" s="74"/>
    </row>
    <row r="120" spans="1:11" ht="20.100000000000001" customHeight="1" x14ac:dyDescent="0.25">
      <c r="A120" s="67" t="s">
        <v>54</v>
      </c>
      <c r="B120" s="143" t="s">
        <v>55</v>
      </c>
      <c r="C120" s="143"/>
      <c r="D120" s="143"/>
      <c r="E120" s="143"/>
      <c r="F120" s="143"/>
      <c r="G120" s="143"/>
      <c r="H120" s="68">
        <v>2000</v>
      </c>
      <c r="I120" s="68">
        <v>2050</v>
      </c>
      <c r="J120" s="68">
        <v>2110</v>
      </c>
      <c r="K120" s="74"/>
    </row>
    <row r="121" spans="1:11" ht="20.100000000000001" customHeight="1" x14ac:dyDescent="0.25">
      <c r="A121" s="67" t="s">
        <v>56</v>
      </c>
      <c r="B121" s="143" t="s">
        <v>57</v>
      </c>
      <c r="C121" s="143"/>
      <c r="D121" s="143"/>
      <c r="E121" s="143"/>
      <c r="F121" s="143"/>
      <c r="G121" s="143"/>
      <c r="H121" s="68">
        <v>1000</v>
      </c>
      <c r="I121" s="68">
        <v>1030</v>
      </c>
      <c r="J121" s="68">
        <v>1050</v>
      </c>
      <c r="K121" s="74"/>
    </row>
    <row r="122" spans="1:11" ht="20.100000000000001" customHeight="1" x14ac:dyDescent="0.25">
      <c r="A122" s="67" t="s">
        <v>58</v>
      </c>
      <c r="B122" s="143" t="s">
        <v>59</v>
      </c>
      <c r="C122" s="143"/>
      <c r="D122" s="143"/>
      <c r="E122" s="143"/>
      <c r="F122" s="143"/>
      <c r="G122" s="143"/>
      <c r="H122" s="68">
        <v>1000</v>
      </c>
      <c r="I122" s="68">
        <v>1030</v>
      </c>
      <c r="J122" s="68">
        <v>1050</v>
      </c>
      <c r="K122" s="74"/>
    </row>
    <row r="123" spans="1:11" ht="20.100000000000001" customHeight="1" x14ac:dyDescent="0.25">
      <c r="A123" s="67" t="s">
        <v>60</v>
      </c>
      <c r="B123" s="143" t="s">
        <v>61</v>
      </c>
      <c r="C123" s="143"/>
      <c r="D123" s="143"/>
      <c r="E123" s="143"/>
      <c r="F123" s="143"/>
      <c r="G123" s="143"/>
      <c r="H123" s="68">
        <v>4000</v>
      </c>
      <c r="I123" s="68">
        <v>4100</v>
      </c>
      <c r="J123" s="68">
        <v>4210</v>
      </c>
      <c r="K123" s="74"/>
    </row>
    <row r="124" spans="1:11" ht="20.100000000000001" customHeight="1" x14ac:dyDescent="0.25">
      <c r="A124" s="67" t="s">
        <v>62</v>
      </c>
      <c r="B124" s="143" t="s">
        <v>63</v>
      </c>
      <c r="C124" s="143"/>
      <c r="D124" s="143"/>
      <c r="E124" s="143"/>
      <c r="F124" s="143"/>
      <c r="G124" s="143"/>
      <c r="H124" s="68">
        <v>2000</v>
      </c>
      <c r="I124" s="68">
        <v>2050</v>
      </c>
      <c r="J124" s="68">
        <v>2100</v>
      </c>
      <c r="K124" s="74"/>
    </row>
    <row r="125" spans="1:11" ht="20.100000000000001" customHeight="1" x14ac:dyDescent="0.25">
      <c r="A125" s="67" t="s">
        <v>120</v>
      </c>
      <c r="B125" s="143" t="s">
        <v>121</v>
      </c>
      <c r="C125" s="143"/>
      <c r="D125" s="143"/>
      <c r="E125" s="143"/>
      <c r="F125" s="143"/>
      <c r="G125" s="143"/>
      <c r="H125" s="68">
        <v>2000</v>
      </c>
      <c r="I125" s="68">
        <v>2050</v>
      </c>
      <c r="J125" s="68">
        <v>2100</v>
      </c>
      <c r="K125" s="74"/>
    </row>
    <row r="126" spans="1:11" ht="20.100000000000001" customHeight="1" x14ac:dyDescent="0.25">
      <c r="A126" s="67" t="s">
        <v>64</v>
      </c>
      <c r="B126" s="143" t="s">
        <v>65</v>
      </c>
      <c r="C126" s="143"/>
      <c r="D126" s="143"/>
      <c r="E126" s="143"/>
      <c r="F126" s="143"/>
      <c r="G126" s="143"/>
      <c r="H126" s="68">
        <v>2000</v>
      </c>
      <c r="I126" s="68">
        <v>2050</v>
      </c>
      <c r="J126" s="68">
        <v>2100</v>
      </c>
      <c r="K126" s="74"/>
    </row>
    <row r="127" spans="1:11" ht="20.100000000000001" customHeight="1" x14ac:dyDescent="0.25">
      <c r="A127" s="67" t="s">
        <v>66</v>
      </c>
      <c r="B127" s="143" t="s">
        <v>67</v>
      </c>
      <c r="C127" s="143"/>
      <c r="D127" s="143"/>
      <c r="E127" s="143"/>
      <c r="F127" s="143"/>
      <c r="G127" s="143"/>
      <c r="H127" s="68">
        <v>3000</v>
      </c>
      <c r="I127" s="68">
        <v>3080</v>
      </c>
      <c r="J127" s="68">
        <v>3160</v>
      </c>
      <c r="K127" s="74"/>
    </row>
    <row r="128" spans="1:11" ht="20.100000000000001" customHeight="1" x14ac:dyDescent="0.25">
      <c r="A128" s="67" t="s">
        <v>68</v>
      </c>
      <c r="B128" s="143" t="s">
        <v>69</v>
      </c>
      <c r="C128" s="143"/>
      <c r="D128" s="143"/>
      <c r="E128" s="143"/>
      <c r="F128" s="143"/>
      <c r="G128" s="143"/>
      <c r="H128" s="68">
        <v>5000</v>
      </c>
      <c r="I128" s="68">
        <f t="shared" si="7"/>
        <v>5130</v>
      </c>
      <c r="J128" s="68">
        <v>5260</v>
      </c>
      <c r="K128" s="74"/>
    </row>
    <row r="129" spans="1:11" ht="20.100000000000001" customHeight="1" x14ac:dyDescent="0.25">
      <c r="A129" s="67" t="s">
        <v>70</v>
      </c>
      <c r="B129" s="143" t="s">
        <v>71</v>
      </c>
      <c r="C129" s="143"/>
      <c r="D129" s="143"/>
      <c r="E129" s="143"/>
      <c r="F129" s="143"/>
      <c r="G129" s="143"/>
      <c r="H129" s="68">
        <v>5000</v>
      </c>
      <c r="I129" s="68">
        <f t="shared" si="7"/>
        <v>5130</v>
      </c>
      <c r="J129" s="68">
        <v>5260</v>
      </c>
      <c r="K129" s="74"/>
    </row>
    <row r="130" spans="1:11" ht="20.100000000000001" customHeight="1" x14ac:dyDescent="0.25">
      <c r="A130" s="67" t="s">
        <v>72</v>
      </c>
      <c r="B130" s="143" t="s">
        <v>73</v>
      </c>
      <c r="C130" s="143"/>
      <c r="D130" s="143"/>
      <c r="E130" s="143"/>
      <c r="F130" s="143"/>
      <c r="G130" s="143"/>
      <c r="H130" s="68">
        <v>5000</v>
      </c>
      <c r="I130" s="68">
        <f t="shared" si="7"/>
        <v>5130</v>
      </c>
      <c r="J130" s="68">
        <v>5260</v>
      </c>
      <c r="K130" s="74"/>
    </row>
    <row r="131" spans="1:11" ht="20.100000000000001" customHeight="1" x14ac:dyDescent="0.25">
      <c r="A131" s="67" t="s">
        <v>122</v>
      </c>
      <c r="B131" s="143" t="s">
        <v>123</v>
      </c>
      <c r="C131" s="143"/>
      <c r="D131" s="143"/>
      <c r="E131" s="143"/>
      <c r="F131" s="143"/>
      <c r="G131" s="143"/>
      <c r="H131" s="68">
        <v>2000</v>
      </c>
      <c r="I131" s="68">
        <v>2050</v>
      </c>
      <c r="J131" s="68">
        <v>2100</v>
      </c>
      <c r="K131" s="74"/>
    </row>
    <row r="132" spans="1:11" ht="20.100000000000001" customHeight="1" x14ac:dyDescent="0.25">
      <c r="A132" s="67" t="s">
        <v>78</v>
      </c>
      <c r="B132" s="143" t="s">
        <v>79</v>
      </c>
      <c r="C132" s="143"/>
      <c r="D132" s="143"/>
      <c r="E132" s="143"/>
      <c r="F132" s="143"/>
      <c r="G132" s="143"/>
      <c r="H132" s="68">
        <v>5000</v>
      </c>
      <c r="I132" s="68">
        <f t="shared" si="7"/>
        <v>5130</v>
      </c>
      <c r="J132" s="68">
        <v>5260</v>
      </c>
      <c r="K132" s="74"/>
    </row>
    <row r="133" spans="1:11" ht="20.100000000000001" customHeight="1" x14ac:dyDescent="0.25">
      <c r="A133" s="67" t="s">
        <v>90</v>
      </c>
      <c r="B133" s="143" t="s">
        <v>91</v>
      </c>
      <c r="C133" s="143"/>
      <c r="D133" s="143"/>
      <c r="E133" s="143"/>
      <c r="F133" s="143"/>
      <c r="G133" s="143"/>
      <c r="H133" s="68">
        <v>1000</v>
      </c>
      <c r="I133" s="68">
        <v>1030</v>
      </c>
      <c r="J133" s="68">
        <v>1060</v>
      </c>
      <c r="K133" s="74"/>
    </row>
    <row r="134" spans="1:11" ht="20.100000000000001" customHeight="1" x14ac:dyDescent="0.25">
      <c r="A134" s="67" t="s">
        <v>92</v>
      </c>
      <c r="B134" s="143" t="s">
        <v>93</v>
      </c>
      <c r="C134" s="143"/>
      <c r="D134" s="143"/>
      <c r="E134" s="143"/>
      <c r="F134" s="143"/>
      <c r="G134" s="143"/>
      <c r="H134" s="68">
        <v>1000</v>
      </c>
      <c r="I134" s="68">
        <v>1030</v>
      </c>
      <c r="J134" s="68">
        <v>1060</v>
      </c>
      <c r="K134" s="74"/>
    </row>
    <row r="135" spans="1:11" ht="20.100000000000001" customHeight="1" x14ac:dyDescent="0.25">
      <c r="A135" s="67">
        <v>34333</v>
      </c>
      <c r="B135" s="143" t="s">
        <v>97</v>
      </c>
      <c r="C135" s="143"/>
      <c r="D135" s="143"/>
      <c r="E135" s="143"/>
      <c r="F135" s="143"/>
      <c r="G135" s="143"/>
      <c r="H135" s="68">
        <v>1000</v>
      </c>
      <c r="I135" s="68">
        <v>1030</v>
      </c>
      <c r="J135" s="68">
        <v>1060</v>
      </c>
      <c r="K135" s="78"/>
    </row>
    <row r="136" spans="1:11" ht="30" customHeight="1" x14ac:dyDescent="0.25">
      <c r="A136" s="64" t="s">
        <v>5</v>
      </c>
      <c r="B136" s="142" t="s">
        <v>124</v>
      </c>
      <c r="C136" s="142"/>
      <c r="D136" s="142"/>
      <c r="E136" s="142"/>
      <c r="F136" s="142"/>
      <c r="G136" s="142"/>
      <c r="H136" s="65">
        <f>SUM(H137:H150)</f>
        <v>423000</v>
      </c>
      <c r="I136" s="65">
        <f>SUM(I137:I150)</f>
        <v>484000</v>
      </c>
      <c r="J136" s="65">
        <f>SUM(J137:J150)</f>
        <v>494860</v>
      </c>
      <c r="K136" s="66"/>
    </row>
    <row r="137" spans="1:11" ht="20.100000000000001" customHeight="1" x14ac:dyDescent="0.25">
      <c r="A137" s="67" t="s">
        <v>18</v>
      </c>
      <c r="B137" s="143" t="s">
        <v>19</v>
      </c>
      <c r="C137" s="143"/>
      <c r="D137" s="143"/>
      <c r="E137" s="143"/>
      <c r="F137" s="143"/>
      <c r="G137" s="143"/>
      <c r="H137" s="68">
        <v>2000</v>
      </c>
      <c r="I137" s="79">
        <v>2050</v>
      </c>
      <c r="J137" s="79">
        <v>2100</v>
      </c>
      <c r="K137" s="75"/>
    </row>
    <row r="138" spans="1:11" ht="20.100000000000001" customHeight="1" x14ac:dyDescent="0.25">
      <c r="A138" s="67" t="s">
        <v>22</v>
      </c>
      <c r="B138" s="143" t="s">
        <v>23</v>
      </c>
      <c r="C138" s="143"/>
      <c r="D138" s="143"/>
      <c r="E138" s="143"/>
      <c r="F138" s="143"/>
      <c r="G138" s="143"/>
      <c r="H138" s="68">
        <v>8000</v>
      </c>
      <c r="I138" s="79">
        <v>8210</v>
      </c>
      <c r="J138" s="79">
        <v>8410</v>
      </c>
      <c r="K138" s="76"/>
    </row>
    <row r="139" spans="1:11" ht="20.100000000000001" customHeight="1" x14ac:dyDescent="0.25">
      <c r="A139" s="67" t="s">
        <v>24</v>
      </c>
      <c r="B139" s="143" t="s">
        <v>25</v>
      </c>
      <c r="C139" s="143"/>
      <c r="D139" s="143"/>
      <c r="E139" s="143"/>
      <c r="F139" s="143"/>
      <c r="G139" s="143"/>
      <c r="H139" s="68">
        <v>6000</v>
      </c>
      <c r="I139" s="79">
        <v>6160</v>
      </c>
      <c r="J139" s="79">
        <v>6310</v>
      </c>
      <c r="K139" s="76"/>
    </row>
    <row r="140" spans="1:11" ht="35.1" customHeight="1" x14ac:dyDescent="0.25">
      <c r="A140" s="67" t="s">
        <v>26</v>
      </c>
      <c r="B140" s="143" t="s">
        <v>27</v>
      </c>
      <c r="C140" s="143"/>
      <c r="D140" s="143"/>
      <c r="E140" s="143"/>
      <c r="F140" s="143"/>
      <c r="G140" s="143"/>
      <c r="H140" s="68">
        <v>2000</v>
      </c>
      <c r="I140" s="79">
        <v>2050</v>
      </c>
      <c r="J140" s="79">
        <v>2110</v>
      </c>
      <c r="K140" s="77"/>
    </row>
    <row r="141" spans="1:11" ht="45" customHeight="1" x14ac:dyDescent="0.25">
      <c r="A141" s="67" t="s">
        <v>117</v>
      </c>
      <c r="B141" s="143" t="s">
        <v>118</v>
      </c>
      <c r="C141" s="143"/>
      <c r="D141" s="143"/>
      <c r="E141" s="143"/>
      <c r="F141" s="143"/>
      <c r="G141" s="143"/>
      <c r="H141" s="68">
        <v>360000</v>
      </c>
      <c r="I141" s="79">
        <v>419360</v>
      </c>
      <c r="J141" s="79">
        <v>428590</v>
      </c>
      <c r="K141" s="77"/>
    </row>
    <row r="142" spans="1:11" ht="20.100000000000001" customHeight="1" x14ac:dyDescent="0.25">
      <c r="A142" s="67" t="s">
        <v>38</v>
      </c>
      <c r="B142" s="143" t="s">
        <v>39</v>
      </c>
      <c r="C142" s="143"/>
      <c r="D142" s="143"/>
      <c r="E142" s="143"/>
      <c r="F142" s="143"/>
      <c r="G142" s="143"/>
      <c r="H142" s="68">
        <v>5000</v>
      </c>
      <c r="I142" s="79">
        <f t="shared" ref="I142:I146" si="9">(H142*2.6%)+H142</f>
        <v>5130</v>
      </c>
      <c r="J142" s="79">
        <v>5260</v>
      </c>
      <c r="K142" s="76"/>
    </row>
    <row r="143" spans="1:11" ht="20.100000000000001" customHeight="1" x14ac:dyDescent="0.25">
      <c r="A143" s="67" t="s">
        <v>40</v>
      </c>
      <c r="B143" s="143" t="s">
        <v>41</v>
      </c>
      <c r="C143" s="143"/>
      <c r="D143" s="143"/>
      <c r="E143" s="143"/>
      <c r="F143" s="143"/>
      <c r="G143" s="143"/>
      <c r="H143" s="68">
        <v>5000</v>
      </c>
      <c r="I143" s="79">
        <f t="shared" si="9"/>
        <v>5130</v>
      </c>
      <c r="J143" s="79">
        <v>5260</v>
      </c>
      <c r="K143" s="76"/>
    </row>
    <row r="144" spans="1:11" ht="20.100000000000001" customHeight="1" x14ac:dyDescent="0.25">
      <c r="A144" s="67" t="s">
        <v>125</v>
      </c>
      <c r="B144" s="143" t="s">
        <v>126</v>
      </c>
      <c r="C144" s="143"/>
      <c r="D144" s="143"/>
      <c r="E144" s="143"/>
      <c r="F144" s="143"/>
      <c r="G144" s="143"/>
      <c r="H144" s="68">
        <v>2000</v>
      </c>
      <c r="I144" s="79">
        <v>2050</v>
      </c>
      <c r="J144" s="79">
        <v>2100</v>
      </c>
      <c r="K144" s="76"/>
    </row>
    <row r="145" spans="1:11" ht="20.100000000000001" customHeight="1" x14ac:dyDescent="0.25">
      <c r="A145" s="67" t="s">
        <v>50</v>
      </c>
      <c r="B145" s="143" t="s">
        <v>51</v>
      </c>
      <c r="C145" s="143"/>
      <c r="D145" s="143"/>
      <c r="E145" s="143"/>
      <c r="F145" s="143"/>
      <c r="G145" s="143"/>
      <c r="H145" s="68">
        <v>20000</v>
      </c>
      <c r="I145" s="79">
        <f t="shared" si="9"/>
        <v>20520</v>
      </c>
      <c r="J145" s="79">
        <v>21030</v>
      </c>
      <c r="K145" s="76"/>
    </row>
    <row r="146" spans="1:11" ht="20.100000000000001" customHeight="1" x14ac:dyDescent="0.25">
      <c r="A146" s="67" t="s">
        <v>52</v>
      </c>
      <c r="B146" s="143" t="s">
        <v>53</v>
      </c>
      <c r="C146" s="143"/>
      <c r="D146" s="143"/>
      <c r="E146" s="143"/>
      <c r="F146" s="143"/>
      <c r="G146" s="143"/>
      <c r="H146" s="68">
        <v>5000</v>
      </c>
      <c r="I146" s="79">
        <f t="shared" si="9"/>
        <v>5130</v>
      </c>
      <c r="J146" s="79">
        <v>5260</v>
      </c>
      <c r="K146" s="76"/>
    </row>
    <row r="147" spans="1:11" ht="20.100000000000001" customHeight="1" x14ac:dyDescent="0.25">
      <c r="A147" s="67" t="s">
        <v>58</v>
      </c>
      <c r="B147" s="143" t="s">
        <v>59</v>
      </c>
      <c r="C147" s="143"/>
      <c r="D147" s="143"/>
      <c r="E147" s="143"/>
      <c r="F147" s="143"/>
      <c r="G147" s="143"/>
      <c r="H147" s="68">
        <v>4000</v>
      </c>
      <c r="I147" s="79">
        <v>4100</v>
      </c>
      <c r="J147" s="79">
        <v>4210</v>
      </c>
      <c r="K147" s="76"/>
    </row>
    <row r="148" spans="1:11" ht="20.100000000000001" customHeight="1" x14ac:dyDescent="0.25">
      <c r="A148" s="67" t="s">
        <v>64</v>
      </c>
      <c r="B148" s="143" t="s">
        <v>65</v>
      </c>
      <c r="C148" s="143"/>
      <c r="D148" s="143"/>
      <c r="E148" s="143"/>
      <c r="F148" s="143"/>
      <c r="G148" s="143"/>
      <c r="H148" s="68">
        <v>1000</v>
      </c>
      <c r="I148" s="79">
        <v>1030</v>
      </c>
      <c r="J148" s="79">
        <v>1060</v>
      </c>
      <c r="K148" s="76"/>
    </row>
    <row r="149" spans="1:11" ht="20.100000000000001" customHeight="1" x14ac:dyDescent="0.25">
      <c r="A149" s="67" t="s">
        <v>66</v>
      </c>
      <c r="B149" s="143" t="s">
        <v>67</v>
      </c>
      <c r="C149" s="143"/>
      <c r="D149" s="143"/>
      <c r="E149" s="143"/>
      <c r="F149" s="143"/>
      <c r="G149" s="143"/>
      <c r="H149" s="68">
        <v>1000</v>
      </c>
      <c r="I149" s="79">
        <v>1030</v>
      </c>
      <c r="J149" s="79">
        <v>1060</v>
      </c>
      <c r="K149" s="76"/>
    </row>
    <row r="150" spans="1:11" ht="20.100000000000001" customHeight="1" x14ac:dyDescent="0.25">
      <c r="A150" s="67" t="s">
        <v>78</v>
      </c>
      <c r="B150" s="143" t="s">
        <v>79</v>
      </c>
      <c r="C150" s="143"/>
      <c r="D150" s="143"/>
      <c r="E150" s="143"/>
      <c r="F150" s="143"/>
      <c r="G150" s="143"/>
      <c r="H150" s="68">
        <v>2000</v>
      </c>
      <c r="I150" s="79">
        <v>2050</v>
      </c>
      <c r="J150" s="79">
        <v>2100</v>
      </c>
      <c r="K150" s="76"/>
    </row>
    <row r="151" spans="1:11" ht="45" customHeight="1" x14ac:dyDescent="0.25">
      <c r="A151" s="64" t="s">
        <v>5</v>
      </c>
      <c r="B151" s="142" t="s">
        <v>127</v>
      </c>
      <c r="C151" s="142"/>
      <c r="D151" s="142"/>
      <c r="E151" s="142"/>
      <c r="F151" s="142"/>
      <c r="G151" s="142"/>
      <c r="H151" s="65">
        <f>SUM(H152:H162)</f>
        <v>48000</v>
      </c>
      <c r="I151" s="65">
        <f t="shared" ref="I151:J151" si="10">SUM(I152:I162)</f>
        <v>49250</v>
      </c>
      <c r="J151" s="65">
        <f t="shared" si="10"/>
        <v>50480</v>
      </c>
      <c r="K151" s="71"/>
    </row>
    <row r="152" spans="1:11" ht="20.100000000000001" customHeight="1" x14ac:dyDescent="0.25">
      <c r="A152" s="81">
        <v>31219</v>
      </c>
      <c r="B152" s="152" t="s">
        <v>212</v>
      </c>
      <c r="C152" s="153"/>
      <c r="D152" s="153"/>
      <c r="E152" s="153"/>
      <c r="F152" s="153"/>
      <c r="G152" s="154"/>
      <c r="H152" s="68">
        <v>3000</v>
      </c>
      <c r="I152" s="68">
        <v>3080</v>
      </c>
      <c r="J152" s="68">
        <v>3150</v>
      </c>
      <c r="K152" s="82" t="s">
        <v>218</v>
      </c>
    </row>
    <row r="153" spans="1:11" ht="45" customHeight="1" x14ac:dyDescent="0.25">
      <c r="A153" s="67">
        <v>32111</v>
      </c>
      <c r="B153" s="145" t="s">
        <v>11</v>
      </c>
      <c r="C153" s="146"/>
      <c r="D153" s="146"/>
      <c r="E153" s="146"/>
      <c r="F153" s="146"/>
      <c r="G153" s="147"/>
      <c r="H153" s="68">
        <v>1000</v>
      </c>
      <c r="I153" s="68">
        <v>1020</v>
      </c>
      <c r="J153" s="68">
        <v>1050</v>
      </c>
      <c r="K153" s="112" t="s">
        <v>262</v>
      </c>
    </row>
    <row r="154" spans="1:11" ht="20.100000000000001" customHeight="1" x14ac:dyDescent="0.25">
      <c r="A154" s="67">
        <v>32115</v>
      </c>
      <c r="B154" s="145" t="s">
        <v>15</v>
      </c>
      <c r="C154" s="146"/>
      <c r="D154" s="146"/>
      <c r="E154" s="146"/>
      <c r="F154" s="146"/>
      <c r="G154" s="147"/>
      <c r="H154" s="68">
        <v>500</v>
      </c>
      <c r="I154" s="68">
        <v>510</v>
      </c>
      <c r="J154" s="68">
        <v>530</v>
      </c>
      <c r="K154" s="75" t="s">
        <v>219</v>
      </c>
    </row>
    <row r="155" spans="1:11" ht="20.100000000000001" customHeight="1" x14ac:dyDescent="0.25">
      <c r="A155" s="67">
        <v>32211</v>
      </c>
      <c r="B155" s="145" t="s">
        <v>19</v>
      </c>
      <c r="C155" s="146"/>
      <c r="D155" s="146"/>
      <c r="E155" s="146"/>
      <c r="F155" s="146"/>
      <c r="G155" s="147"/>
      <c r="H155" s="68">
        <v>500</v>
      </c>
      <c r="I155" s="68">
        <v>510</v>
      </c>
      <c r="J155" s="68">
        <v>530</v>
      </c>
      <c r="K155" s="75" t="s">
        <v>219</v>
      </c>
    </row>
    <row r="156" spans="1:11" ht="20.100000000000001" customHeight="1" x14ac:dyDescent="0.25">
      <c r="A156" s="67">
        <v>32219</v>
      </c>
      <c r="B156" s="145" t="s">
        <v>27</v>
      </c>
      <c r="C156" s="146"/>
      <c r="D156" s="146"/>
      <c r="E156" s="146"/>
      <c r="F156" s="146"/>
      <c r="G156" s="147"/>
      <c r="H156" s="68">
        <v>500</v>
      </c>
      <c r="I156" s="68">
        <v>510</v>
      </c>
      <c r="J156" s="68">
        <v>530</v>
      </c>
      <c r="K156" s="75" t="s">
        <v>219</v>
      </c>
    </row>
    <row r="157" spans="1:11" ht="20.100000000000001" customHeight="1" x14ac:dyDescent="0.25">
      <c r="A157" s="67" t="s">
        <v>117</v>
      </c>
      <c r="B157" s="143" t="s">
        <v>118</v>
      </c>
      <c r="C157" s="143"/>
      <c r="D157" s="143"/>
      <c r="E157" s="143"/>
      <c r="F157" s="143"/>
      <c r="G157" s="143"/>
      <c r="H157" s="68">
        <v>8000</v>
      </c>
      <c r="I157" s="79">
        <v>8210</v>
      </c>
      <c r="J157" s="79">
        <v>8410</v>
      </c>
      <c r="K157" s="75" t="s">
        <v>220</v>
      </c>
    </row>
    <row r="158" spans="1:11" ht="20.100000000000001" customHeight="1" x14ac:dyDescent="0.25">
      <c r="A158" s="67" t="s">
        <v>7</v>
      </c>
      <c r="B158" s="143" t="s">
        <v>8</v>
      </c>
      <c r="C158" s="143"/>
      <c r="D158" s="143"/>
      <c r="E158" s="143"/>
      <c r="F158" s="143"/>
      <c r="G158" s="143"/>
      <c r="H158" s="68">
        <v>11000</v>
      </c>
      <c r="I158" s="79">
        <v>11290</v>
      </c>
      <c r="J158" s="79">
        <v>11560</v>
      </c>
      <c r="K158" s="75" t="s">
        <v>220</v>
      </c>
    </row>
    <row r="159" spans="1:11" ht="20.100000000000001" customHeight="1" x14ac:dyDescent="0.25">
      <c r="A159" s="67">
        <v>32371</v>
      </c>
      <c r="B159" s="145" t="s">
        <v>186</v>
      </c>
      <c r="C159" s="146"/>
      <c r="D159" s="146"/>
      <c r="E159" s="146"/>
      <c r="F159" s="146"/>
      <c r="G159" s="147"/>
      <c r="H159" s="68">
        <v>1000</v>
      </c>
      <c r="I159" s="79">
        <v>1030</v>
      </c>
      <c r="J159" s="79">
        <v>1050</v>
      </c>
      <c r="K159" s="75" t="s">
        <v>220</v>
      </c>
    </row>
    <row r="160" spans="1:11" ht="35.1" customHeight="1" x14ac:dyDescent="0.25">
      <c r="A160" s="67">
        <v>32372</v>
      </c>
      <c r="B160" s="145" t="s">
        <v>69</v>
      </c>
      <c r="C160" s="146"/>
      <c r="D160" s="146"/>
      <c r="E160" s="146"/>
      <c r="F160" s="146"/>
      <c r="G160" s="147"/>
      <c r="H160" s="68">
        <v>2500</v>
      </c>
      <c r="I160" s="68">
        <v>2570</v>
      </c>
      <c r="J160" s="68">
        <v>2630</v>
      </c>
      <c r="K160" s="82" t="s">
        <v>221</v>
      </c>
    </row>
    <row r="161" spans="1:11" ht="60" customHeight="1" x14ac:dyDescent="0.25">
      <c r="A161" s="67">
        <v>32412</v>
      </c>
      <c r="B161" s="145" t="s">
        <v>187</v>
      </c>
      <c r="C161" s="146"/>
      <c r="D161" s="146"/>
      <c r="E161" s="146"/>
      <c r="F161" s="146"/>
      <c r="G161" s="147"/>
      <c r="H161" s="68">
        <v>17000</v>
      </c>
      <c r="I161" s="68">
        <v>17440</v>
      </c>
      <c r="J161" s="68">
        <v>17880</v>
      </c>
      <c r="K161" s="82" t="s">
        <v>228</v>
      </c>
    </row>
    <row r="162" spans="1:11" ht="57" x14ac:dyDescent="0.25">
      <c r="A162" s="67">
        <v>32999</v>
      </c>
      <c r="B162" s="145" t="s">
        <v>93</v>
      </c>
      <c r="C162" s="146"/>
      <c r="D162" s="146"/>
      <c r="E162" s="146"/>
      <c r="F162" s="146"/>
      <c r="G162" s="147"/>
      <c r="H162" s="68">
        <v>3000</v>
      </c>
      <c r="I162" s="68">
        <v>3080</v>
      </c>
      <c r="J162" s="68">
        <v>3160</v>
      </c>
      <c r="K162" s="82" t="s">
        <v>222</v>
      </c>
    </row>
    <row r="163" spans="1:11" ht="20.100000000000001" customHeight="1" x14ac:dyDescent="0.25">
      <c r="A163" s="109" t="s">
        <v>5</v>
      </c>
      <c r="B163" s="136" t="s">
        <v>258</v>
      </c>
      <c r="C163" s="137"/>
      <c r="D163" s="137"/>
      <c r="E163" s="137"/>
      <c r="F163" s="137"/>
      <c r="G163" s="137"/>
      <c r="H163" s="84">
        <f>SUM(H164:H169)</f>
        <v>74000</v>
      </c>
      <c r="I163" s="84">
        <f t="shared" ref="I163:J163" si="11">SUM(I164:I169)</f>
        <v>75930</v>
      </c>
      <c r="J163" s="84">
        <f t="shared" si="11"/>
        <v>77820</v>
      </c>
      <c r="K163" s="71"/>
    </row>
    <row r="164" spans="1:11" ht="35.1" customHeight="1" x14ac:dyDescent="0.25">
      <c r="A164" s="108">
        <v>32111</v>
      </c>
      <c r="B164" s="145" t="s">
        <v>11</v>
      </c>
      <c r="C164" s="146"/>
      <c r="D164" s="146"/>
      <c r="E164" s="146"/>
      <c r="F164" s="146"/>
      <c r="G164" s="147"/>
      <c r="H164" s="111">
        <v>19000</v>
      </c>
      <c r="I164" s="111">
        <v>19500</v>
      </c>
      <c r="J164" s="111">
        <v>19980</v>
      </c>
      <c r="K164" s="112" t="s">
        <v>269</v>
      </c>
    </row>
    <row r="165" spans="1:11" ht="20.100000000000001" customHeight="1" x14ac:dyDescent="0.25">
      <c r="A165" s="110">
        <v>32219</v>
      </c>
      <c r="B165" s="139" t="s">
        <v>27</v>
      </c>
      <c r="C165" s="146"/>
      <c r="D165" s="146"/>
      <c r="E165" s="146"/>
      <c r="F165" s="146"/>
      <c r="G165" s="147"/>
      <c r="H165" s="111">
        <v>20000</v>
      </c>
      <c r="I165" s="111">
        <v>20520</v>
      </c>
      <c r="J165" s="111">
        <v>21040</v>
      </c>
      <c r="K165" s="112" t="s">
        <v>266</v>
      </c>
    </row>
    <row r="166" spans="1:11" ht="20.100000000000001" customHeight="1" x14ac:dyDescent="0.25">
      <c r="A166" s="110">
        <v>32224</v>
      </c>
      <c r="B166" s="139" t="s">
        <v>118</v>
      </c>
      <c r="C166" s="146"/>
      <c r="D166" s="146"/>
      <c r="E166" s="146"/>
      <c r="F166" s="146"/>
      <c r="G166" s="147"/>
      <c r="H166" s="111">
        <v>10000</v>
      </c>
      <c r="I166" s="111">
        <v>10260</v>
      </c>
      <c r="J166" s="111">
        <v>10520</v>
      </c>
      <c r="K166" s="112" t="s">
        <v>267</v>
      </c>
    </row>
    <row r="167" spans="1:11" ht="20.100000000000001" customHeight="1" x14ac:dyDescent="0.25">
      <c r="A167" s="110">
        <v>32319</v>
      </c>
      <c r="B167" s="139" t="s">
        <v>8</v>
      </c>
      <c r="C167" s="146"/>
      <c r="D167" s="146"/>
      <c r="E167" s="146"/>
      <c r="F167" s="146"/>
      <c r="G167" s="147"/>
      <c r="H167" s="111">
        <v>4000</v>
      </c>
      <c r="I167" s="111">
        <v>4100</v>
      </c>
      <c r="J167" s="111">
        <v>4200</v>
      </c>
      <c r="K167" s="112" t="s">
        <v>267</v>
      </c>
    </row>
    <row r="168" spans="1:11" ht="20.100000000000001" customHeight="1" x14ac:dyDescent="0.25">
      <c r="A168" s="110">
        <v>32372</v>
      </c>
      <c r="B168" s="139" t="s">
        <v>69</v>
      </c>
      <c r="C168" s="146"/>
      <c r="D168" s="146"/>
      <c r="E168" s="146"/>
      <c r="F168" s="146"/>
      <c r="G168" s="147"/>
      <c r="H168" s="111">
        <v>4000</v>
      </c>
      <c r="I168" s="111">
        <v>4100</v>
      </c>
      <c r="J168" s="111">
        <v>4210</v>
      </c>
      <c r="K168" s="112" t="s">
        <v>267</v>
      </c>
    </row>
    <row r="169" spans="1:11" ht="20.100000000000001" customHeight="1" x14ac:dyDescent="0.25">
      <c r="A169" s="110">
        <v>32999</v>
      </c>
      <c r="B169" s="139" t="s">
        <v>93</v>
      </c>
      <c r="C169" s="146"/>
      <c r="D169" s="146"/>
      <c r="E169" s="146"/>
      <c r="F169" s="146"/>
      <c r="G169" s="147"/>
      <c r="H169" s="111">
        <v>17000</v>
      </c>
      <c r="I169" s="111">
        <v>17450</v>
      </c>
      <c r="J169" s="111">
        <v>17870</v>
      </c>
      <c r="K169" s="112" t="s">
        <v>268</v>
      </c>
    </row>
    <row r="170" spans="1:11" ht="20.100000000000001" customHeight="1" x14ac:dyDescent="0.25">
      <c r="A170" s="83" t="s">
        <v>5</v>
      </c>
      <c r="B170" s="137" t="s">
        <v>190</v>
      </c>
      <c r="C170" s="137"/>
      <c r="D170" s="137"/>
      <c r="E170" s="137"/>
      <c r="F170" s="137"/>
      <c r="G170" s="137"/>
      <c r="H170" s="84">
        <f>SUM(H171:H171)</f>
        <v>5000</v>
      </c>
      <c r="I170" s="84">
        <f t="shared" ref="I170:J170" si="12">SUM(I171:I171)</f>
        <v>5130</v>
      </c>
      <c r="J170" s="84">
        <f t="shared" si="12"/>
        <v>5260</v>
      </c>
      <c r="K170" s="71"/>
    </row>
    <row r="171" spans="1:11" ht="45" customHeight="1" x14ac:dyDescent="0.25">
      <c r="A171" s="85">
        <v>32321</v>
      </c>
      <c r="B171" s="158" t="s">
        <v>49</v>
      </c>
      <c r="C171" s="159"/>
      <c r="D171" s="159"/>
      <c r="E171" s="159"/>
      <c r="F171" s="159"/>
      <c r="G171" s="160"/>
      <c r="H171" s="86">
        <v>5000</v>
      </c>
      <c r="I171" s="86">
        <f>(H171*2.6%)+H171</f>
        <v>5130</v>
      </c>
      <c r="J171" s="86">
        <v>5260</v>
      </c>
      <c r="K171" s="87" t="s">
        <v>257</v>
      </c>
    </row>
    <row r="172" spans="1:11" ht="20.100000000000001" customHeight="1" x14ac:dyDescent="0.25">
      <c r="A172" s="61" t="s">
        <v>129</v>
      </c>
      <c r="B172" s="144" t="s">
        <v>224</v>
      </c>
      <c r="C172" s="144"/>
      <c r="D172" s="144"/>
      <c r="E172" s="144"/>
      <c r="F172" s="144"/>
      <c r="G172" s="144"/>
      <c r="H172" s="62">
        <f>H173</f>
        <v>57000</v>
      </c>
      <c r="I172" s="62">
        <f t="shared" ref="I172:J172" si="13">I173</f>
        <v>58480</v>
      </c>
      <c r="J172" s="62">
        <f t="shared" si="13"/>
        <v>59950</v>
      </c>
      <c r="K172" s="63"/>
    </row>
    <row r="173" spans="1:11" ht="20.100000000000001" customHeight="1" x14ac:dyDescent="0.25">
      <c r="A173" s="64" t="s">
        <v>5</v>
      </c>
      <c r="B173" s="155" t="s">
        <v>211</v>
      </c>
      <c r="C173" s="156"/>
      <c r="D173" s="156"/>
      <c r="E173" s="156"/>
      <c r="F173" s="156"/>
      <c r="G173" s="157"/>
      <c r="H173" s="65">
        <f>SUM(H174:H174)</f>
        <v>57000</v>
      </c>
      <c r="I173" s="65">
        <f t="shared" ref="I173:J173" si="14">SUM(I174:I174)</f>
        <v>58480</v>
      </c>
      <c r="J173" s="65">
        <f t="shared" si="14"/>
        <v>59950</v>
      </c>
      <c r="K173" s="71"/>
    </row>
    <row r="174" spans="1:11" ht="20.100000000000001" customHeight="1" x14ac:dyDescent="0.25">
      <c r="A174" s="67" t="s">
        <v>117</v>
      </c>
      <c r="B174" s="145" t="s">
        <v>118</v>
      </c>
      <c r="C174" s="146"/>
      <c r="D174" s="146"/>
      <c r="E174" s="146"/>
      <c r="F174" s="146"/>
      <c r="G174" s="147"/>
      <c r="H174" s="68">
        <v>57000</v>
      </c>
      <c r="I174" s="107">
        <v>58480</v>
      </c>
      <c r="J174" s="79">
        <v>59950</v>
      </c>
      <c r="K174" s="82" t="s">
        <v>227</v>
      </c>
    </row>
    <row r="175" spans="1:11" ht="35.1" customHeight="1" x14ac:dyDescent="0.25">
      <c r="A175" s="55" t="s">
        <v>0</v>
      </c>
      <c r="B175" s="149" t="s">
        <v>144</v>
      </c>
      <c r="C175" s="150"/>
      <c r="D175" s="150"/>
      <c r="E175" s="150"/>
      <c r="F175" s="150"/>
      <c r="G175" s="151"/>
      <c r="H175" s="88">
        <f>H176</f>
        <v>320790</v>
      </c>
      <c r="I175" s="88">
        <f t="shared" ref="I175:J175" si="15">I176</f>
        <v>318100</v>
      </c>
      <c r="J175" s="88">
        <f t="shared" si="15"/>
        <v>324600</v>
      </c>
      <c r="K175" s="57"/>
    </row>
    <row r="176" spans="1:11" ht="35.1" customHeight="1" x14ac:dyDescent="0.25">
      <c r="A176" s="58" t="s">
        <v>1</v>
      </c>
      <c r="B176" s="148" t="s">
        <v>128</v>
      </c>
      <c r="C176" s="148"/>
      <c r="D176" s="148"/>
      <c r="E176" s="148"/>
      <c r="F176" s="148"/>
      <c r="G176" s="148"/>
      <c r="H176" s="59">
        <f>H177+H187+H197+H207</f>
        <v>320790</v>
      </c>
      <c r="I176" s="59">
        <f t="shared" ref="I176:J176" si="16">I177+I187+I197+I207</f>
        <v>318100</v>
      </c>
      <c r="J176" s="59">
        <f t="shared" si="16"/>
        <v>324600</v>
      </c>
      <c r="K176" s="60"/>
    </row>
    <row r="177" spans="1:11" ht="20.100000000000001" customHeight="1" x14ac:dyDescent="0.25">
      <c r="A177" s="61" t="s">
        <v>129</v>
      </c>
      <c r="B177" s="144" t="s">
        <v>225</v>
      </c>
      <c r="C177" s="144"/>
      <c r="D177" s="144"/>
      <c r="E177" s="144"/>
      <c r="F177" s="144"/>
      <c r="G177" s="144"/>
      <c r="H177" s="62">
        <f>H178</f>
        <v>219940</v>
      </c>
      <c r="I177" s="62">
        <f t="shared" ref="I177:J177" si="17">I178</f>
        <v>0</v>
      </c>
      <c r="J177" s="62">
        <f t="shared" si="17"/>
        <v>0</v>
      </c>
      <c r="K177" s="63"/>
    </row>
    <row r="178" spans="1:11" ht="45" customHeight="1" x14ac:dyDescent="0.25">
      <c r="A178" s="64" t="s">
        <v>5</v>
      </c>
      <c r="B178" s="142" t="s">
        <v>130</v>
      </c>
      <c r="C178" s="142"/>
      <c r="D178" s="142"/>
      <c r="E178" s="142"/>
      <c r="F178" s="142"/>
      <c r="G178" s="142"/>
      <c r="H178" s="65">
        <f>SUM(H179:H186)</f>
        <v>219940</v>
      </c>
      <c r="I178" s="65">
        <f t="shared" ref="I178:J178" si="18">SUM(I179:I186)</f>
        <v>0</v>
      </c>
      <c r="J178" s="65">
        <f t="shared" si="18"/>
        <v>0</v>
      </c>
      <c r="K178" s="71"/>
    </row>
    <row r="179" spans="1:11" ht="20.100000000000001" customHeight="1" x14ac:dyDescent="0.25">
      <c r="A179" s="67" t="s">
        <v>131</v>
      </c>
      <c r="B179" s="143" t="s">
        <v>132</v>
      </c>
      <c r="C179" s="143"/>
      <c r="D179" s="143"/>
      <c r="E179" s="143"/>
      <c r="F179" s="143"/>
      <c r="G179" s="143"/>
      <c r="H179" s="104">
        <v>168960</v>
      </c>
      <c r="I179" s="104"/>
      <c r="J179" s="68"/>
      <c r="K179" s="89" t="s">
        <v>248</v>
      </c>
    </row>
    <row r="180" spans="1:11" ht="20.100000000000001" customHeight="1" x14ac:dyDescent="0.25">
      <c r="A180" s="67" t="s">
        <v>133</v>
      </c>
      <c r="B180" s="143" t="s">
        <v>134</v>
      </c>
      <c r="C180" s="143"/>
      <c r="D180" s="143"/>
      <c r="E180" s="143"/>
      <c r="F180" s="143"/>
      <c r="G180" s="143"/>
      <c r="H180" s="104">
        <v>10000</v>
      </c>
      <c r="I180" s="104"/>
      <c r="J180" s="68"/>
      <c r="K180" s="90" t="s">
        <v>251</v>
      </c>
    </row>
    <row r="181" spans="1:11" ht="20.100000000000001" customHeight="1" x14ac:dyDescent="0.25">
      <c r="A181" s="67">
        <v>31219</v>
      </c>
      <c r="B181" s="145" t="s">
        <v>188</v>
      </c>
      <c r="C181" s="146"/>
      <c r="D181" s="146"/>
      <c r="E181" s="146"/>
      <c r="F181" s="146"/>
      <c r="G181" s="147"/>
      <c r="H181" s="104"/>
      <c r="I181" s="104"/>
      <c r="J181" s="68"/>
      <c r="K181" s="76"/>
    </row>
    <row r="182" spans="1:11" ht="20.100000000000001" customHeight="1" x14ac:dyDescent="0.25">
      <c r="A182" s="67" t="s">
        <v>135</v>
      </c>
      <c r="B182" s="143" t="s">
        <v>136</v>
      </c>
      <c r="C182" s="143"/>
      <c r="D182" s="143"/>
      <c r="E182" s="143"/>
      <c r="F182" s="143"/>
      <c r="G182" s="143"/>
      <c r="H182" s="104">
        <v>25350</v>
      </c>
      <c r="I182" s="104"/>
      <c r="J182" s="68"/>
      <c r="K182" s="76"/>
    </row>
    <row r="183" spans="1:11" ht="20.100000000000001" customHeight="1" x14ac:dyDescent="0.25">
      <c r="A183" s="67" t="s">
        <v>137</v>
      </c>
      <c r="B183" s="143" t="s">
        <v>138</v>
      </c>
      <c r="C183" s="143"/>
      <c r="D183" s="143"/>
      <c r="E183" s="143"/>
      <c r="F183" s="143"/>
      <c r="G183" s="143"/>
      <c r="H183" s="104">
        <v>850</v>
      </c>
      <c r="I183" s="104"/>
      <c r="J183" s="68"/>
      <c r="K183" s="76"/>
    </row>
    <row r="184" spans="1:11" ht="20.100000000000001" customHeight="1" x14ac:dyDescent="0.25">
      <c r="A184" s="67" t="s">
        <v>139</v>
      </c>
      <c r="B184" s="143" t="s">
        <v>140</v>
      </c>
      <c r="C184" s="143"/>
      <c r="D184" s="143"/>
      <c r="E184" s="143"/>
      <c r="F184" s="143"/>
      <c r="G184" s="143"/>
      <c r="H184" s="104">
        <v>2880</v>
      </c>
      <c r="I184" s="104"/>
      <c r="J184" s="68"/>
      <c r="K184" s="76"/>
    </row>
    <row r="185" spans="1:11" ht="20.100000000000001" customHeight="1" x14ac:dyDescent="0.25">
      <c r="A185" s="67" t="s">
        <v>10</v>
      </c>
      <c r="B185" s="143" t="s">
        <v>11</v>
      </c>
      <c r="C185" s="143"/>
      <c r="D185" s="143"/>
      <c r="E185" s="143"/>
      <c r="F185" s="143"/>
      <c r="G185" s="143"/>
      <c r="H185" s="104">
        <v>3500</v>
      </c>
      <c r="I185" s="104"/>
      <c r="J185" s="68"/>
      <c r="K185" s="76"/>
    </row>
    <row r="186" spans="1:11" ht="20.100000000000001" customHeight="1" x14ac:dyDescent="0.25">
      <c r="A186" s="67" t="s">
        <v>141</v>
      </c>
      <c r="B186" s="143" t="s">
        <v>142</v>
      </c>
      <c r="C186" s="143"/>
      <c r="D186" s="143"/>
      <c r="E186" s="143"/>
      <c r="F186" s="143"/>
      <c r="G186" s="143"/>
      <c r="H186" s="104">
        <v>8400</v>
      </c>
      <c r="I186" s="104"/>
      <c r="J186" s="68"/>
      <c r="K186" s="80"/>
    </row>
    <row r="187" spans="1:11" ht="20.100000000000001" customHeight="1" x14ac:dyDescent="0.25">
      <c r="A187" s="61" t="s">
        <v>129</v>
      </c>
      <c r="B187" s="144" t="s">
        <v>226</v>
      </c>
      <c r="C187" s="144"/>
      <c r="D187" s="144"/>
      <c r="E187" s="144"/>
      <c r="F187" s="144"/>
      <c r="G187" s="144"/>
      <c r="H187" s="62">
        <f>H188</f>
        <v>100850</v>
      </c>
      <c r="I187" s="62">
        <f t="shared" ref="I187:J187" si="19">I188</f>
        <v>217310</v>
      </c>
      <c r="J187" s="62">
        <f t="shared" si="19"/>
        <v>0</v>
      </c>
      <c r="K187" s="63"/>
    </row>
    <row r="188" spans="1:11" ht="45" customHeight="1" x14ac:dyDescent="0.25">
      <c r="A188" s="64" t="s">
        <v>5</v>
      </c>
      <c r="B188" s="142" t="s">
        <v>130</v>
      </c>
      <c r="C188" s="142"/>
      <c r="D188" s="142"/>
      <c r="E188" s="142"/>
      <c r="F188" s="142"/>
      <c r="G188" s="142"/>
      <c r="H188" s="65">
        <f>SUM(H189:H196)</f>
        <v>100850</v>
      </c>
      <c r="I188" s="65">
        <f t="shared" ref="I188:J188" si="20">SUM(I189:I196)</f>
        <v>217310</v>
      </c>
      <c r="J188" s="65">
        <f t="shared" si="20"/>
        <v>0</v>
      </c>
      <c r="K188" s="71"/>
    </row>
    <row r="189" spans="1:11" ht="20.100000000000001" customHeight="1" x14ac:dyDescent="0.25">
      <c r="A189" s="67" t="s">
        <v>131</v>
      </c>
      <c r="B189" s="143" t="s">
        <v>132</v>
      </c>
      <c r="C189" s="143"/>
      <c r="D189" s="143"/>
      <c r="E189" s="143"/>
      <c r="F189" s="143"/>
      <c r="G189" s="143"/>
      <c r="H189" s="104">
        <v>72730</v>
      </c>
      <c r="I189" s="104">
        <v>166720</v>
      </c>
      <c r="J189" s="68"/>
      <c r="K189" s="89" t="s">
        <v>248</v>
      </c>
    </row>
    <row r="190" spans="1:11" ht="20.100000000000001" customHeight="1" x14ac:dyDescent="0.25">
      <c r="A190" s="67" t="s">
        <v>133</v>
      </c>
      <c r="B190" s="143" t="s">
        <v>134</v>
      </c>
      <c r="C190" s="143"/>
      <c r="D190" s="143"/>
      <c r="E190" s="143"/>
      <c r="F190" s="143"/>
      <c r="G190" s="143"/>
      <c r="H190" s="104"/>
      <c r="I190" s="104">
        <v>10000</v>
      </c>
      <c r="J190" s="68"/>
      <c r="K190" s="90" t="s">
        <v>252</v>
      </c>
    </row>
    <row r="191" spans="1:11" ht="20.100000000000001" customHeight="1" x14ac:dyDescent="0.25">
      <c r="A191" s="67">
        <v>31219</v>
      </c>
      <c r="B191" s="145" t="s">
        <v>189</v>
      </c>
      <c r="C191" s="146"/>
      <c r="D191" s="146"/>
      <c r="E191" s="146"/>
      <c r="F191" s="146"/>
      <c r="G191" s="147"/>
      <c r="H191" s="104">
        <v>10000</v>
      </c>
      <c r="I191" s="104"/>
      <c r="J191" s="68"/>
      <c r="K191" s="76"/>
    </row>
    <row r="192" spans="1:11" ht="20.100000000000001" customHeight="1" x14ac:dyDescent="0.25">
      <c r="A192" s="67" t="s">
        <v>135</v>
      </c>
      <c r="B192" s="143" t="s">
        <v>136</v>
      </c>
      <c r="C192" s="143"/>
      <c r="D192" s="143"/>
      <c r="E192" s="143"/>
      <c r="F192" s="143"/>
      <c r="G192" s="143"/>
      <c r="H192" s="104">
        <v>10910</v>
      </c>
      <c r="I192" s="104">
        <v>25010</v>
      </c>
      <c r="J192" s="68"/>
      <c r="K192" s="90" t="s">
        <v>249</v>
      </c>
    </row>
    <row r="193" spans="1:11" ht="20.100000000000001" customHeight="1" x14ac:dyDescent="0.25">
      <c r="A193" s="67" t="s">
        <v>137</v>
      </c>
      <c r="B193" s="143" t="s">
        <v>138</v>
      </c>
      <c r="C193" s="143"/>
      <c r="D193" s="143"/>
      <c r="E193" s="143"/>
      <c r="F193" s="143"/>
      <c r="G193" s="143"/>
      <c r="H193" s="104">
        <v>370</v>
      </c>
      <c r="I193" s="104">
        <v>840</v>
      </c>
      <c r="J193" s="68"/>
      <c r="K193" s="90" t="s">
        <v>253</v>
      </c>
    </row>
    <row r="194" spans="1:11" ht="20.100000000000001" customHeight="1" x14ac:dyDescent="0.25">
      <c r="A194" s="67" t="s">
        <v>139</v>
      </c>
      <c r="B194" s="143" t="s">
        <v>140</v>
      </c>
      <c r="C194" s="143"/>
      <c r="D194" s="143"/>
      <c r="E194" s="143"/>
      <c r="F194" s="143"/>
      <c r="G194" s="143"/>
      <c r="H194" s="104">
        <v>1240</v>
      </c>
      <c r="I194" s="104">
        <v>2840</v>
      </c>
      <c r="J194" s="68"/>
      <c r="K194" s="76"/>
    </row>
    <row r="195" spans="1:11" ht="20.100000000000001" customHeight="1" x14ac:dyDescent="0.25">
      <c r="A195" s="67" t="s">
        <v>10</v>
      </c>
      <c r="B195" s="143" t="s">
        <v>11</v>
      </c>
      <c r="C195" s="143"/>
      <c r="D195" s="143"/>
      <c r="E195" s="143"/>
      <c r="F195" s="143"/>
      <c r="G195" s="143"/>
      <c r="H195" s="104">
        <v>2000</v>
      </c>
      <c r="I195" s="104">
        <v>3500</v>
      </c>
      <c r="J195" s="68"/>
      <c r="K195" s="76"/>
    </row>
    <row r="196" spans="1:11" ht="20.100000000000001" customHeight="1" x14ac:dyDescent="0.25">
      <c r="A196" s="67" t="s">
        <v>141</v>
      </c>
      <c r="B196" s="143" t="s">
        <v>142</v>
      </c>
      <c r="C196" s="143"/>
      <c r="D196" s="143"/>
      <c r="E196" s="143"/>
      <c r="F196" s="143"/>
      <c r="G196" s="143"/>
      <c r="H196" s="104">
        <v>3600</v>
      </c>
      <c r="I196" s="104">
        <v>8400</v>
      </c>
      <c r="J196" s="68"/>
      <c r="K196" s="80"/>
    </row>
    <row r="197" spans="1:11" ht="20.100000000000001" customHeight="1" x14ac:dyDescent="0.25">
      <c r="A197" s="61" t="s">
        <v>129</v>
      </c>
      <c r="B197" s="144" t="s">
        <v>246</v>
      </c>
      <c r="C197" s="144"/>
      <c r="D197" s="144"/>
      <c r="E197" s="144"/>
      <c r="F197" s="144"/>
      <c r="G197" s="144"/>
      <c r="H197" s="62">
        <f>H198</f>
        <v>0</v>
      </c>
      <c r="I197" s="62">
        <f t="shared" ref="I197:J197" si="21">I198</f>
        <v>100790</v>
      </c>
      <c r="J197" s="62">
        <f t="shared" si="21"/>
        <v>222500</v>
      </c>
      <c r="K197" s="63"/>
    </row>
    <row r="198" spans="1:11" ht="45" customHeight="1" x14ac:dyDescent="0.25">
      <c r="A198" s="64" t="s">
        <v>5</v>
      </c>
      <c r="B198" s="142" t="s">
        <v>130</v>
      </c>
      <c r="C198" s="142"/>
      <c r="D198" s="142"/>
      <c r="E198" s="142"/>
      <c r="F198" s="142"/>
      <c r="G198" s="142"/>
      <c r="H198" s="65">
        <f>SUM(H199:H206)</f>
        <v>0</v>
      </c>
      <c r="I198" s="65">
        <f t="shared" ref="I198" si="22">SUM(I199:I206)</f>
        <v>100790</v>
      </c>
      <c r="J198" s="65">
        <f t="shared" ref="J198" si="23">SUM(J199:J206)</f>
        <v>222500</v>
      </c>
      <c r="K198" s="71"/>
    </row>
    <row r="199" spans="1:11" ht="20.100000000000001" customHeight="1" x14ac:dyDescent="0.25">
      <c r="A199" s="67" t="s">
        <v>131</v>
      </c>
      <c r="B199" s="143" t="s">
        <v>132</v>
      </c>
      <c r="C199" s="143"/>
      <c r="D199" s="143"/>
      <c r="E199" s="143"/>
      <c r="F199" s="143"/>
      <c r="G199" s="143"/>
      <c r="H199" s="72"/>
      <c r="I199" s="68">
        <v>71610</v>
      </c>
      <c r="J199" s="68">
        <v>170070</v>
      </c>
      <c r="K199" s="89" t="s">
        <v>249</v>
      </c>
    </row>
    <row r="200" spans="1:11" ht="20.100000000000001" customHeight="1" x14ac:dyDescent="0.25">
      <c r="A200" s="67" t="s">
        <v>133</v>
      </c>
      <c r="B200" s="143" t="s">
        <v>134</v>
      </c>
      <c r="C200" s="143"/>
      <c r="D200" s="143"/>
      <c r="E200" s="143"/>
      <c r="F200" s="143"/>
      <c r="G200" s="143"/>
      <c r="H200" s="68"/>
      <c r="I200" s="68">
        <f t="shared" ref="I200" si="24">(H200*2.6%)+H200</f>
        <v>0</v>
      </c>
      <c r="J200" s="68">
        <v>11250</v>
      </c>
      <c r="K200" s="90" t="s">
        <v>254</v>
      </c>
    </row>
    <row r="201" spans="1:11" ht="20.100000000000001" customHeight="1" x14ac:dyDescent="0.25">
      <c r="A201" s="67">
        <v>31219</v>
      </c>
      <c r="B201" s="145" t="s">
        <v>189</v>
      </c>
      <c r="C201" s="146"/>
      <c r="D201" s="146"/>
      <c r="E201" s="146"/>
      <c r="F201" s="146"/>
      <c r="G201" s="147"/>
      <c r="H201" s="68"/>
      <c r="I201" s="68">
        <v>11250</v>
      </c>
      <c r="J201" s="68"/>
      <c r="K201" s="76"/>
    </row>
    <row r="202" spans="1:11" ht="20.100000000000001" customHeight="1" x14ac:dyDescent="0.25">
      <c r="A202" s="67" t="s">
        <v>135</v>
      </c>
      <c r="B202" s="143" t="s">
        <v>136</v>
      </c>
      <c r="C202" s="143"/>
      <c r="D202" s="143"/>
      <c r="E202" s="143"/>
      <c r="F202" s="143"/>
      <c r="G202" s="143"/>
      <c r="H202" s="68"/>
      <c r="I202" s="68">
        <v>10750</v>
      </c>
      <c r="J202" s="68">
        <v>25520</v>
      </c>
      <c r="K202" s="90" t="s">
        <v>250</v>
      </c>
    </row>
    <row r="203" spans="1:11" ht="20.100000000000001" customHeight="1" x14ac:dyDescent="0.25">
      <c r="A203" s="67" t="s">
        <v>137</v>
      </c>
      <c r="B203" s="143" t="s">
        <v>138</v>
      </c>
      <c r="C203" s="143"/>
      <c r="D203" s="143"/>
      <c r="E203" s="143"/>
      <c r="F203" s="143"/>
      <c r="G203" s="143"/>
      <c r="H203" s="72"/>
      <c r="I203" s="68">
        <v>360</v>
      </c>
      <c r="J203" s="68">
        <v>860</v>
      </c>
      <c r="K203" s="90" t="s">
        <v>255</v>
      </c>
    </row>
    <row r="204" spans="1:11" ht="20.100000000000001" customHeight="1" x14ac:dyDescent="0.25">
      <c r="A204" s="67" t="s">
        <v>139</v>
      </c>
      <c r="B204" s="143" t="s">
        <v>140</v>
      </c>
      <c r="C204" s="143"/>
      <c r="D204" s="143"/>
      <c r="E204" s="143"/>
      <c r="F204" s="143"/>
      <c r="G204" s="143"/>
      <c r="H204" s="72"/>
      <c r="I204" s="68">
        <v>1220</v>
      </c>
      <c r="J204" s="68">
        <v>2900</v>
      </c>
      <c r="K204" s="76"/>
    </row>
    <row r="205" spans="1:11" ht="20.100000000000001" customHeight="1" x14ac:dyDescent="0.25">
      <c r="A205" s="67" t="s">
        <v>10</v>
      </c>
      <c r="B205" s="143" t="s">
        <v>11</v>
      </c>
      <c r="C205" s="143"/>
      <c r="D205" s="143"/>
      <c r="E205" s="143"/>
      <c r="F205" s="143"/>
      <c r="G205" s="143"/>
      <c r="H205" s="68"/>
      <c r="I205" s="68">
        <v>2000</v>
      </c>
      <c r="J205" s="68">
        <v>3500</v>
      </c>
      <c r="K205" s="76"/>
    </row>
    <row r="206" spans="1:11" ht="20.100000000000001" customHeight="1" x14ac:dyDescent="0.25">
      <c r="A206" s="67" t="s">
        <v>141</v>
      </c>
      <c r="B206" s="143" t="s">
        <v>142</v>
      </c>
      <c r="C206" s="143"/>
      <c r="D206" s="143"/>
      <c r="E206" s="143"/>
      <c r="F206" s="143"/>
      <c r="G206" s="143"/>
      <c r="H206" s="68"/>
      <c r="I206" s="68">
        <v>3600</v>
      </c>
      <c r="J206" s="68">
        <v>8400</v>
      </c>
      <c r="K206" s="80"/>
    </row>
    <row r="207" spans="1:11" ht="20.100000000000001" customHeight="1" x14ac:dyDescent="0.25">
      <c r="A207" s="61" t="s">
        <v>129</v>
      </c>
      <c r="B207" s="144" t="s">
        <v>247</v>
      </c>
      <c r="C207" s="144"/>
      <c r="D207" s="144"/>
      <c r="E207" s="144"/>
      <c r="F207" s="144"/>
      <c r="G207" s="144"/>
      <c r="H207" s="62">
        <f>H208</f>
        <v>0</v>
      </c>
      <c r="I207" s="62">
        <f t="shared" ref="I207:J207" si="25">I208</f>
        <v>0</v>
      </c>
      <c r="J207" s="62">
        <f t="shared" si="25"/>
        <v>102100</v>
      </c>
      <c r="K207" s="63"/>
    </row>
    <row r="208" spans="1:11" ht="45" customHeight="1" x14ac:dyDescent="0.25">
      <c r="A208" s="64" t="s">
        <v>5</v>
      </c>
      <c r="B208" s="142" t="s">
        <v>130</v>
      </c>
      <c r="C208" s="142"/>
      <c r="D208" s="142"/>
      <c r="E208" s="142"/>
      <c r="F208" s="142"/>
      <c r="G208" s="142"/>
      <c r="H208" s="65">
        <f>SUM(H209:H216)</f>
        <v>0</v>
      </c>
      <c r="I208" s="65">
        <f t="shared" ref="I208" si="26">SUM(I209:I216)</f>
        <v>0</v>
      </c>
      <c r="J208" s="65">
        <f t="shared" ref="J208" si="27">SUM(J209:J216)</f>
        <v>102100</v>
      </c>
      <c r="K208" s="71"/>
    </row>
    <row r="209" spans="1:11" ht="20.100000000000001" customHeight="1" x14ac:dyDescent="0.25">
      <c r="A209" s="67" t="s">
        <v>131</v>
      </c>
      <c r="B209" s="143" t="s">
        <v>132</v>
      </c>
      <c r="C209" s="143"/>
      <c r="D209" s="143"/>
      <c r="E209" s="143"/>
      <c r="F209" s="143"/>
      <c r="G209" s="143"/>
      <c r="H209" s="72"/>
      <c r="I209" s="68"/>
      <c r="J209" s="68">
        <v>72730</v>
      </c>
      <c r="K209" s="89" t="s">
        <v>250</v>
      </c>
    </row>
    <row r="210" spans="1:11" ht="20.100000000000001" customHeight="1" x14ac:dyDescent="0.25">
      <c r="A210" s="67" t="s">
        <v>133</v>
      </c>
      <c r="B210" s="143" t="s">
        <v>134</v>
      </c>
      <c r="C210" s="143"/>
      <c r="D210" s="143"/>
      <c r="E210" s="143"/>
      <c r="F210" s="143"/>
      <c r="G210" s="143"/>
      <c r="H210" s="68"/>
      <c r="I210" s="68"/>
      <c r="J210" s="68">
        <f t="shared" ref="J210" si="28">(I210*2.5%)+I210</f>
        <v>0</v>
      </c>
      <c r="K210" s="90" t="s">
        <v>256</v>
      </c>
    </row>
    <row r="211" spans="1:11" ht="20.100000000000001" customHeight="1" x14ac:dyDescent="0.25">
      <c r="A211" s="67">
        <v>31219</v>
      </c>
      <c r="B211" s="145" t="s">
        <v>189</v>
      </c>
      <c r="C211" s="146"/>
      <c r="D211" s="146"/>
      <c r="E211" s="146"/>
      <c r="F211" s="146"/>
      <c r="G211" s="147"/>
      <c r="H211" s="68"/>
      <c r="I211" s="68"/>
      <c r="J211" s="68">
        <v>11250</v>
      </c>
      <c r="K211" s="76"/>
    </row>
    <row r="212" spans="1:11" ht="20.100000000000001" customHeight="1" x14ac:dyDescent="0.25">
      <c r="A212" s="67" t="s">
        <v>135</v>
      </c>
      <c r="B212" s="143" t="s">
        <v>136</v>
      </c>
      <c r="C212" s="143"/>
      <c r="D212" s="143"/>
      <c r="E212" s="143"/>
      <c r="F212" s="143"/>
      <c r="G212" s="143"/>
      <c r="H212" s="68"/>
      <c r="I212" s="68"/>
      <c r="J212" s="68">
        <v>10910</v>
      </c>
      <c r="K212" s="76"/>
    </row>
    <row r="213" spans="1:11" ht="20.100000000000001" customHeight="1" x14ac:dyDescent="0.25">
      <c r="A213" s="67" t="s">
        <v>137</v>
      </c>
      <c r="B213" s="143" t="s">
        <v>138</v>
      </c>
      <c r="C213" s="143"/>
      <c r="D213" s="143"/>
      <c r="E213" s="143"/>
      <c r="F213" s="143"/>
      <c r="G213" s="143"/>
      <c r="H213" s="72"/>
      <c r="I213" s="68"/>
      <c r="J213" s="68">
        <v>370</v>
      </c>
      <c r="K213" s="76"/>
    </row>
    <row r="214" spans="1:11" ht="20.100000000000001" customHeight="1" x14ac:dyDescent="0.25">
      <c r="A214" s="67" t="s">
        <v>139</v>
      </c>
      <c r="B214" s="143" t="s">
        <v>140</v>
      </c>
      <c r="C214" s="143"/>
      <c r="D214" s="143"/>
      <c r="E214" s="143"/>
      <c r="F214" s="143"/>
      <c r="G214" s="143"/>
      <c r="H214" s="72"/>
      <c r="I214" s="68"/>
      <c r="J214" s="68">
        <v>1240</v>
      </c>
      <c r="K214" s="76"/>
    </row>
    <row r="215" spans="1:11" ht="20.100000000000001" customHeight="1" x14ac:dyDescent="0.25">
      <c r="A215" s="67" t="s">
        <v>10</v>
      </c>
      <c r="B215" s="143" t="s">
        <v>11</v>
      </c>
      <c r="C215" s="143"/>
      <c r="D215" s="143"/>
      <c r="E215" s="143"/>
      <c r="F215" s="143"/>
      <c r="G215" s="143"/>
      <c r="H215" s="68"/>
      <c r="I215" s="68"/>
      <c r="J215" s="68">
        <v>2000</v>
      </c>
      <c r="K215" s="76"/>
    </row>
    <row r="216" spans="1:11" ht="20.100000000000001" customHeight="1" x14ac:dyDescent="0.25">
      <c r="A216" s="67" t="s">
        <v>141</v>
      </c>
      <c r="B216" s="143" t="s">
        <v>142</v>
      </c>
      <c r="C216" s="143"/>
      <c r="D216" s="143"/>
      <c r="E216" s="143"/>
      <c r="F216" s="143"/>
      <c r="G216" s="143"/>
      <c r="H216" s="68"/>
      <c r="I216" s="68"/>
      <c r="J216" s="68">
        <v>3600</v>
      </c>
      <c r="K216" s="80"/>
    </row>
    <row r="217" spans="1:11" ht="20.100000000000001" customHeight="1" x14ac:dyDescent="0.25">
      <c r="A217" s="91"/>
      <c r="B217" s="91"/>
      <c r="C217" s="91"/>
      <c r="D217" s="91"/>
      <c r="E217" s="91"/>
      <c r="F217" s="91"/>
      <c r="G217" s="91"/>
      <c r="H217" s="92"/>
      <c r="I217" s="92"/>
      <c r="J217" s="92"/>
      <c r="K217" s="93"/>
    </row>
    <row r="218" spans="1:11" ht="20.100000000000001" customHeight="1" x14ac:dyDescent="0.25">
      <c r="A218" s="91"/>
      <c r="B218" s="91"/>
      <c r="C218" s="91"/>
      <c r="D218" s="91"/>
      <c r="E218" s="91"/>
      <c r="F218" s="91"/>
      <c r="G218" s="91"/>
      <c r="H218" s="92"/>
      <c r="I218" s="92"/>
      <c r="J218" s="92"/>
      <c r="K218" s="93"/>
    </row>
    <row r="219" spans="1:11" ht="20.100000000000001" customHeight="1" x14ac:dyDescent="0.25">
      <c r="A219" s="94"/>
      <c r="B219" s="95"/>
      <c r="C219" s="95"/>
      <c r="D219" s="95"/>
      <c r="E219" s="95"/>
      <c r="F219" s="95"/>
      <c r="G219" s="95"/>
      <c r="H219" s="96"/>
      <c r="I219" s="96"/>
      <c r="J219" s="96"/>
      <c r="K219" s="96"/>
    </row>
    <row r="220" spans="1:11" ht="20.100000000000001" customHeight="1" x14ac:dyDescent="0.25">
      <c r="A220" s="94"/>
      <c r="B220" s="95"/>
      <c r="C220" s="95"/>
      <c r="D220" s="95"/>
      <c r="E220" s="95"/>
      <c r="F220" s="95"/>
      <c r="G220" s="95"/>
      <c r="H220" s="96"/>
      <c r="I220" s="96"/>
      <c r="J220" s="96"/>
      <c r="K220" s="96"/>
    </row>
    <row r="221" spans="1:11" ht="20.100000000000001" customHeight="1" x14ac:dyDescent="0.25">
      <c r="A221" s="94"/>
      <c r="B221" s="95"/>
      <c r="C221" s="95"/>
      <c r="D221" s="95"/>
      <c r="E221" s="171" t="s">
        <v>229</v>
      </c>
      <c r="F221" s="172"/>
      <c r="G221" s="172"/>
      <c r="H221" s="97">
        <f>H10</f>
        <v>370000</v>
      </c>
      <c r="I221" s="97">
        <f>I10</f>
        <v>379620</v>
      </c>
      <c r="J221" s="98">
        <f>J10</f>
        <v>389110</v>
      </c>
      <c r="K221" s="96"/>
    </row>
    <row r="222" spans="1:11" ht="20.100000000000001" customHeight="1" x14ac:dyDescent="0.25">
      <c r="E222" s="177" t="s">
        <v>230</v>
      </c>
      <c r="F222" s="178"/>
      <c r="G222" s="178"/>
      <c r="H222" s="99">
        <f>H12</f>
        <v>2323900</v>
      </c>
      <c r="I222" s="99">
        <f>I12</f>
        <v>2281730</v>
      </c>
      <c r="J222" s="100">
        <f>J12</f>
        <v>2338800</v>
      </c>
    </row>
    <row r="223" spans="1:11" ht="20.100000000000001" customHeight="1" x14ac:dyDescent="0.25">
      <c r="E223" s="177" t="s">
        <v>231</v>
      </c>
      <c r="F223" s="178"/>
      <c r="G223" s="178"/>
      <c r="H223" s="99">
        <f>H75</f>
        <v>217000</v>
      </c>
      <c r="I223" s="99">
        <f>I75</f>
        <v>222640</v>
      </c>
      <c r="J223" s="100">
        <f>J75</f>
        <v>228210</v>
      </c>
    </row>
    <row r="224" spans="1:11" ht="20.100000000000001" customHeight="1" x14ac:dyDescent="0.25">
      <c r="E224" s="173" t="s">
        <v>232</v>
      </c>
      <c r="F224" s="174"/>
      <c r="G224" s="174"/>
      <c r="H224" s="99">
        <f>H96</f>
        <v>204000</v>
      </c>
      <c r="I224" s="99">
        <f>I96</f>
        <v>209310</v>
      </c>
      <c r="J224" s="100">
        <f>J96</f>
        <v>214550</v>
      </c>
    </row>
    <row r="225" spans="1:11" ht="20.100000000000001" customHeight="1" x14ac:dyDescent="0.25">
      <c r="E225" s="173" t="s">
        <v>233</v>
      </c>
      <c r="F225" s="174"/>
      <c r="G225" s="174"/>
      <c r="H225" s="99">
        <f>H136</f>
        <v>423000</v>
      </c>
      <c r="I225" s="99">
        <f>I136</f>
        <v>484000</v>
      </c>
      <c r="J225" s="100">
        <f>J136</f>
        <v>494860</v>
      </c>
    </row>
    <row r="226" spans="1:11" ht="20.100000000000001" customHeight="1" x14ac:dyDescent="0.25">
      <c r="E226" s="179" t="s">
        <v>234</v>
      </c>
      <c r="F226" s="180"/>
      <c r="G226" s="180"/>
      <c r="H226" s="99">
        <f>H151</f>
        <v>48000</v>
      </c>
      <c r="I226" s="99">
        <f t="shared" ref="I226:J226" si="29">I151</f>
        <v>49250</v>
      </c>
      <c r="J226" s="100">
        <f t="shared" si="29"/>
        <v>50480</v>
      </c>
    </row>
    <row r="227" spans="1:11" ht="20.100000000000001" customHeight="1" x14ac:dyDescent="0.25">
      <c r="E227" s="181" t="s">
        <v>235</v>
      </c>
      <c r="F227" s="182"/>
      <c r="G227" s="182"/>
      <c r="H227" s="99">
        <f>H178+H188+H198+H208</f>
        <v>320790</v>
      </c>
      <c r="I227" s="99">
        <f t="shared" ref="I227:J227" si="30">I178+I188+I198+I208</f>
        <v>318100</v>
      </c>
      <c r="J227" s="100">
        <f t="shared" si="30"/>
        <v>324600</v>
      </c>
    </row>
    <row r="228" spans="1:11" ht="20.100000000000001" customHeight="1" x14ac:dyDescent="0.25">
      <c r="E228" s="183" t="s">
        <v>272</v>
      </c>
      <c r="F228" s="180"/>
      <c r="G228" s="180"/>
      <c r="H228" s="99">
        <f>H163</f>
        <v>74000</v>
      </c>
      <c r="I228" s="99">
        <f t="shared" ref="I228:J228" si="31">I163</f>
        <v>75930</v>
      </c>
      <c r="J228" s="99">
        <f t="shared" si="31"/>
        <v>77820</v>
      </c>
    </row>
    <row r="229" spans="1:11" ht="20.100000000000001" customHeight="1" x14ac:dyDescent="0.25">
      <c r="E229" s="179" t="s">
        <v>236</v>
      </c>
      <c r="F229" s="180"/>
      <c r="G229" s="180"/>
      <c r="H229" s="99">
        <f>H173</f>
        <v>57000</v>
      </c>
      <c r="I229" s="99">
        <f t="shared" ref="I229:J229" si="32">I173</f>
        <v>58480</v>
      </c>
      <c r="J229" s="100">
        <f t="shared" si="32"/>
        <v>59950</v>
      </c>
    </row>
    <row r="230" spans="1:11" ht="20.100000000000001" customHeight="1" x14ac:dyDescent="0.25">
      <c r="E230" s="173" t="s">
        <v>237</v>
      </c>
      <c r="F230" s="174"/>
      <c r="G230" s="174"/>
      <c r="H230" s="99">
        <f>H170</f>
        <v>5000</v>
      </c>
      <c r="I230" s="99">
        <f t="shared" ref="I230:J230" si="33">I170</f>
        <v>5130</v>
      </c>
      <c r="J230" s="100">
        <f t="shared" si="33"/>
        <v>5260</v>
      </c>
    </row>
    <row r="231" spans="1:11" ht="20.100000000000001" customHeight="1" x14ac:dyDescent="0.25">
      <c r="E231" s="175" t="s">
        <v>172</v>
      </c>
      <c r="F231" s="176"/>
      <c r="G231" s="176"/>
      <c r="H231" s="102">
        <f>SUM(H221:H230)</f>
        <v>4042690</v>
      </c>
      <c r="I231" s="102">
        <f t="shared" ref="I231:J231" si="34">SUM(I221:I230)</f>
        <v>4084190</v>
      </c>
      <c r="J231" s="103">
        <f t="shared" si="34"/>
        <v>4183640</v>
      </c>
    </row>
    <row r="234" spans="1:11" ht="20.100000000000001" customHeight="1" x14ac:dyDescent="0.25">
      <c r="A234" s="50"/>
      <c r="B234" s="117" t="s">
        <v>147</v>
      </c>
      <c r="C234" s="117"/>
      <c r="D234" s="117"/>
      <c r="E234" s="117" t="s">
        <v>151</v>
      </c>
      <c r="F234" s="117"/>
      <c r="G234" s="117"/>
      <c r="H234" s="116" t="s">
        <v>148</v>
      </c>
      <c r="I234" s="116"/>
      <c r="J234" s="116"/>
      <c r="K234" s="116"/>
    </row>
    <row r="235" spans="1:11" ht="20.100000000000001" customHeight="1" x14ac:dyDescent="0.25">
      <c r="A235" s="50"/>
      <c r="B235" s="16"/>
      <c r="C235" s="16"/>
      <c r="D235" s="16"/>
      <c r="E235" s="16"/>
      <c r="F235" s="16"/>
      <c r="G235" s="16"/>
      <c r="H235" s="17"/>
      <c r="I235" s="17"/>
      <c r="J235" s="17"/>
      <c r="K235" s="17"/>
    </row>
    <row r="236" spans="1:11" ht="20.100000000000001" customHeight="1" x14ac:dyDescent="0.25">
      <c r="A236" s="50"/>
      <c r="B236" s="117" t="s">
        <v>149</v>
      </c>
      <c r="C236" s="117"/>
      <c r="D236" s="117"/>
      <c r="E236" s="117" t="s">
        <v>152</v>
      </c>
      <c r="F236" s="117"/>
      <c r="G236" s="117"/>
      <c r="H236" s="116" t="s">
        <v>148</v>
      </c>
      <c r="I236" s="116"/>
      <c r="J236" s="116"/>
      <c r="K236" s="116"/>
    </row>
    <row r="237" spans="1:11" ht="20.100000000000001" customHeight="1" x14ac:dyDescent="0.25">
      <c r="A237" s="50"/>
      <c r="B237" s="16"/>
      <c r="C237" s="16"/>
      <c r="D237" s="16"/>
      <c r="E237" s="16"/>
      <c r="F237" s="16"/>
      <c r="G237" s="16"/>
      <c r="H237" s="17"/>
      <c r="I237" s="17"/>
      <c r="J237" s="17"/>
      <c r="K237" s="17"/>
    </row>
    <row r="238" spans="1:11" ht="20.100000000000001" customHeight="1" x14ac:dyDescent="0.25">
      <c r="A238" s="50"/>
      <c r="B238" s="16"/>
      <c r="C238" s="16"/>
      <c r="D238" s="16"/>
      <c r="E238" s="16"/>
      <c r="F238" s="16"/>
      <c r="G238" s="16"/>
      <c r="H238" s="17"/>
      <c r="I238" s="17"/>
      <c r="J238" s="17"/>
      <c r="K238" s="17"/>
    </row>
    <row r="239" spans="1:11" ht="20.100000000000001" customHeight="1" x14ac:dyDescent="0.25">
      <c r="A239" s="50"/>
      <c r="B239" s="16"/>
      <c r="C239" s="16"/>
      <c r="D239" s="16"/>
      <c r="E239" s="18" t="s">
        <v>150</v>
      </c>
      <c r="F239" s="16"/>
      <c r="G239" s="16"/>
      <c r="H239" s="17"/>
      <c r="I239" s="17"/>
      <c r="J239" s="17"/>
      <c r="K239" s="17"/>
    </row>
  </sheetData>
  <mergeCells count="233">
    <mergeCell ref="H234:K234"/>
    <mergeCell ref="B236:D236"/>
    <mergeCell ref="E236:G236"/>
    <mergeCell ref="H236:K236"/>
    <mergeCell ref="B215:G215"/>
    <mergeCell ref="B216:G216"/>
    <mergeCell ref="B206:G206"/>
    <mergeCell ref="B207:G207"/>
    <mergeCell ref="B208:G208"/>
    <mergeCell ref="B209:G209"/>
    <mergeCell ref="B210:G210"/>
    <mergeCell ref="B211:G211"/>
    <mergeCell ref="B212:G212"/>
    <mergeCell ref="B213:G213"/>
    <mergeCell ref="B214:G214"/>
    <mergeCell ref="E222:G222"/>
    <mergeCell ref="E223:G223"/>
    <mergeCell ref="E224:G224"/>
    <mergeCell ref="E225:G225"/>
    <mergeCell ref="E226:G226"/>
    <mergeCell ref="E227:G227"/>
    <mergeCell ref="E229:G229"/>
    <mergeCell ref="E228:G228"/>
    <mergeCell ref="B198:G198"/>
    <mergeCell ref="B199:G199"/>
    <mergeCell ref="B200:G200"/>
    <mergeCell ref="B201:G201"/>
    <mergeCell ref="B202:G202"/>
    <mergeCell ref="B203:G203"/>
    <mergeCell ref="B204:G204"/>
    <mergeCell ref="B205:G205"/>
    <mergeCell ref="B234:D234"/>
    <mergeCell ref="E234:G234"/>
    <mergeCell ref="E230:G230"/>
    <mergeCell ref="E231:G231"/>
    <mergeCell ref="B32:G32"/>
    <mergeCell ref="B33:G33"/>
    <mergeCell ref="B74:G74"/>
    <mergeCell ref="B75:G75"/>
    <mergeCell ref="B73:G73"/>
    <mergeCell ref="B71:G71"/>
    <mergeCell ref="B72:G72"/>
    <mergeCell ref="B68:G68"/>
    <mergeCell ref="E221:G221"/>
    <mergeCell ref="B85:G85"/>
    <mergeCell ref="B86:G86"/>
    <mergeCell ref="B84:G84"/>
    <mergeCell ref="B82:G82"/>
    <mergeCell ref="B83:G83"/>
    <mergeCell ref="B80:G80"/>
    <mergeCell ref="B81:G81"/>
    <mergeCell ref="B77:G77"/>
    <mergeCell ref="B90:G90"/>
    <mergeCell ref="B91:G91"/>
    <mergeCell ref="B87:G87"/>
    <mergeCell ref="B88:G88"/>
    <mergeCell ref="B197:G197"/>
    <mergeCell ref="B94:G94"/>
    <mergeCell ref="B89:G89"/>
    <mergeCell ref="B98:G98"/>
    <mergeCell ref="B95:G95"/>
    <mergeCell ref="B100:G100"/>
    <mergeCell ref="B99:G99"/>
    <mergeCell ref="B104:G104"/>
    <mergeCell ref="B105:G105"/>
    <mergeCell ref="B102:G102"/>
    <mergeCell ref="B103:G103"/>
    <mergeCell ref="B97:G97"/>
    <mergeCell ref="B101:G101"/>
    <mergeCell ref="B96:G96"/>
    <mergeCell ref="B93:G93"/>
    <mergeCell ref="B92:G92"/>
    <mergeCell ref="B76:G76"/>
    <mergeCell ref="B79:G79"/>
    <mergeCell ref="B69:G69"/>
    <mergeCell ref="B70:G70"/>
    <mergeCell ref="B29:G29"/>
    <mergeCell ref="B30:G30"/>
    <mergeCell ref="B65:G65"/>
    <mergeCell ref="B66:G66"/>
    <mergeCell ref="B63:G63"/>
    <mergeCell ref="B64:G64"/>
    <mergeCell ref="B61:G61"/>
    <mergeCell ref="B62:G62"/>
    <mergeCell ref="B59:G59"/>
    <mergeCell ref="B60:G60"/>
    <mergeCell ref="B57:G57"/>
    <mergeCell ref="B58:G58"/>
    <mergeCell ref="B38:G38"/>
    <mergeCell ref="B31:G31"/>
    <mergeCell ref="B67:G67"/>
    <mergeCell ref="B44:G44"/>
    <mergeCell ref="B45:G45"/>
    <mergeCell ref="B48:G48"/>
    <mergeCell ref="B78:G78"/>
    <mergeCell ref="B34:G34"/>
    <mergeCell ref="B27:G27"/>
    <mergeCell ref="B28:G28"/>
    <mergeCell ref="B25:G25"/>
    <mergeCell ref="B26:G26"/>
    <mergeCell ref="B8:G8"/>
    <mergeCell ref="B9:G9"/>
    <mergeCell ref="B56:G56"/>
    <mergeCell ref="B37:G37"/>
    <mergeCell ref="B35:G35"/>
    <mergeCell ref="B36:G36"/>
    <mergeCell ref="B54:G54"/>
    <mergeCell ref="B55:G55"/>
    <mergeCell ref="B52:G52"/>
    <mergeCell ref="B53:G53"/>
    <mergeCell ref="B50:G50"/>
    <mergeCell ref="B51:G51"/>
    <mergeCell ref="B47:G47"/>
    <mergeCell ref="B49:G49"/>
    <mergeCell ref="B43:G43"/>
    <mergeCell ref="B46:G46"/>
    <mergeCell ref="B41:G41"/>
    <mergeCell ref="B42:G42"/>
    <mergeCell ref="B39:G39"/>
    <mergeCell ref="B40:G40"/>
    <mergeCell ref="A5:G5"/>
    <mergeCell ref="A3:K3"/>
    <mergeCell ref="A1:K1"/>
    <mergeCell ref="B23:G23"/>
    <mergeCell ref="B24:G24"/>
    <mergeCell ref="B21:G21"/>
    <mergeCell ref="B22:G22"/>
    <mergeCell ref="B19:G19"/>
    <mergeCell ref="B20:G20"/>
    <mergeCell ref="B17:G17"/>
    <mergeCell ref="B18:G18"/>
    <mergeCell ref="B15:G15"/>
    <mergeCell ref="B16:G16"/>
    <mergeCell ref="B7:G7"/>
    <mergeCell ref="A6:G6"/>
    <mergeCell ref="A4:K4"/>
    <mergeCell ref="A2:K2"/>
    <mergeCell ref="B14:G14"/>
    <mergeCell ref="B12:G12"/>
    <mergeCell ref="B13:G13"/>
    <mergeCell ref="B10:G10"/>
    <mergeCell ref="B11:G11"/>
    <mergeCell ref="B106:G106"/>
    <mergeCell ref="B107:G107"/>
    <mergeCell ref="B116:G116"/>
    <mergeCell ref="B134:G134"/>
    <mergeCell ref="B133:G133"/>
    <mergeCell ref="B130:G130"/>
    <mergeCell ref="B131:G131"/>
    <mergeCell ref="B128:G128"/>
    <mergeCell ref="B117:G117"/>
    <mergeCell ref="B118:G118"/>
    <mergeCell ref="B114:G114"/>
    <mergeCell ref="B115:G115"/>
    <mergeCell ref="B112:G112"/>
    <mergeCell ref="B113:G113"/>
    <mergeCell ref="B124:G124"/>
    <mergeCell ref="B125:G125"/>
    <mergeCell ref="B122:G122"/>
    <mergeCell ref="B123:G123"/>
    <mergeCell ref="B120:G120"/>
    <mergeCell ref="B121:G121"/>
    <mergeCell ref="B149:G149"/>
    <mergeCell ref="B136:G136"/>
    <mergeCell ref="B137:G137"/>
    <mergeCell ref="B135:G135"/>
    <mergeCell ref="B132:G132"/>
    <mergeCell ref="B110:G110"/>
    <mergeCell ref="B111:G111"/>
    <mergeCell ref="B108:G108"/>
    <mergeCell ref="B109:G109"/>
    <mergeCell ref="B119:G119"/>
    <mergeCell ref="B129:G129"/>
    <mergeCell ref="B126:G126"/>
    <mergeCell ref="B127:G127"/>
    <mergeCell ref="B138:G138"/>
    <mergeCell ref="B139:G139"/>
    <mergeCell ref="B148:G148"/>
    <mergeCell ref="B146:G146"/>
    <mergeCell ref="B147:G147"/>
    <mergeCell ref="B144:G144"/>
    <mergeCell ref="B145:G145"/>
    <mergeCell ref="B142:G142"/>
    <mergeCell ref="B143:G143"/>
    <mergeCell ref="B140:G140"/>
    <mergeCell ref="B141:G141"/>
    <mergeCell ref="B150:G150"/>
    <mergeCell ref="B174:G174"/>
    <mergeCell ref="B153:G153"/>
    <mergeCell ref="B154:G154"/>
    <mergeCell ref="B155:G155"/>
    <mergeCell ref="B156:G156"/>
    <mergeCell ref="B160:G160"/>
    <mergeCell ref="B152:G152"/>
    <mergeCell ref="B161:G161"/>
    <mergeCell ref="B173:G173"/>
    <mergeCell ref="B162:G162"/>
    <mergeCell ref="B157:G157"/>
    <mergeCell ref="B158:G158"/>
    <mergeCell ref="B159:G159"/>
    <mergeCell ref="B170:G170"/>
    <mergeCell ref="B171:G171"/>
    <mergeCell ref="B172:G172"/>
    <mergeCell ref="B163:G163"/>
    <mergeCell ref="B164:G164"/>
    <mergeCell ref="B165:G165"/>
    <mergeCell ref="B168:G168"/>
    <mergeCell ref="B169:G169"/>
    <mergeCell ref="B166:G166"/>
    <mergeCell ref="B167:G167"/>
    <mergeCell ref="B151:G151"/>
    <mergeCell ref="B190:G190"/>
    <mergeCell ref="B192:G192"/>
    <mergeCell ref="B193:G193"/>
    <mergeCell ref="B194:G194"/>
    <mergeCell ref="B195:G195"/>
    <mergeCell ref="B196:G196"/>
    <mergeCell ref="B187:G187"/>
    <mergeCell ref="B188:G188"/>
    <mergeCell ref="B189:G189"/>
    <mergeCell ref="B191:G191"/>
    <mergeCell ref="B176:G176"/>
    <mergeCell ref="B175:G175"/>
    <mergeCell ref="B186:G186"/>
    <mergeCell ref="B184:G184"/>
    <mergeCell ref="B185:G185"/>
    <mergeCell ref="B182:G182"/>
    <mergeCell ref="B183:G183"/>
    <mergeCell ref="B179:G179"/>
    <mergeCell ref="B180:G180"/>
    <mergeCell ref="B177:G177"/>
    <mergeCell ref="B178:G178"/>
    <mergeCell ref="B181:G181"/>
  </mergeCells>
  <pageMargins left="0.7" right="0.7" top="0.75" bottom="0.75" header="0.3" footer="0.3"/>
  <pageSetup paperSize="9" orientation="landscape" horizontalDpi="4294967293" verticalDpi="4294967293" r:id="rId1"/>
  <rowBreaks count="1" manualBreakCount="1">
    <brk id="220" max="16383" man="1"/>
  </rowBreaks>
  <ignoredErrors>
    <ignoredError sqref="I12 H176:J17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1"/>
  <sheetViews>
    <sheetView workbookViewId="0">
      <selection sqref="A1:E1"/>
    </sheetView>
  </sheetViews>
  <sheetFormatPr defaultRowHeight="20.100000000000001" customHeight="1" x14ac:dyDescent="0.25"/>
  <cols>
    <col min="1" max="1" width="30.5703125" style="48" customWidth="1"/>
    <col min="2" max="2" width="18.42578125" style="49" customWidth="1"/>
    <col min="3" max="5" width="12.7109375" style="49" customWidth="1"/>
    <col min="6" max="16384" width="9.140625" style="27"/>
  </cols>
  <sheetData>
    <row r="1" spans="1:5" ht="20.100000000000001" customHeight="1" x14ac:dyDescent="0.25">
      <c r="A1" s="191" t="s">
        <v>244</v>
      </c>
      <c r="B1" s="191"/>
      <c r="C1" s="191"/>
      <c r="D1" s="191"/>
      <c r="E1" s="191"/>
    </row>
    <row r="3" spans="1:5" ht="20.100000000000001" customHeight="1" x14ac:dyDescent="0.25">
      <c r="A3" s="184" t="s">
        <v>5</v>
      </c>
      <c r="B3" s="186" t="s">
        <v>166</v>
      </c>
      <c r="C3" s="188" t="s">
        <v>159</v>
      </c>
      <c r="D3" s="189"/>
      <c r="E3" s="190"/>
    </row>
    <row r="4" spans="1:5" ht="20.100000000000001" customHeight="1" x14ac:dyDescent="0.25">
      <c r="A4" s="185"/>
      <c r="B4" s="187"/>
      <c r="C4" s="28" t="s">
        <v>167</v>
      </c>
      <c r="D4" s="28" t="s">
        <v>168</v>
      </c>
      <c r="E4" s="29" t="s">
        <v>169</v>
      </c>
    </row>
    <row r="5" spans="1:5" ht="20.100000000000001" customHeight="1" x14ac:dyDescent="0.25">
      <c r="A5" s="30" t="s">
        <v>215</v>
      </c>
      <c r="B5" s="31"/>
      <c r="C5" s="32">
        <v>204000</v>
      </c>
      <c r="D5" s="33">
        <v>204000</v>
      </c>
      <c r="E5" s="34">
        <f>B5+C5-D5</f>
        <v>0</v>
      </c>
    </row>
    <row r="6" spans="1:5" ht="20.100000000000001" customHeight="1" x14ac:dyDescent="0.25">
      <c r="A6" s="30" t="s">
        <v>170</v>
      </c>
      <c r="B6" s="35">
        <v>100000</v>
      </c>
      <c r="C6" s="36">
        <v>423000</v>
      </c>
      <c r="D6" s="36">
        <v>423000</v>
      </c>
      <c r="E6" s="37">
        <f t="shared" ref="E6:E10" si="0">B6+C6-D6</f>
        <v>100000</v>
      </c>
    </row>
    <row r="7" spans="1:5" ht="20.100000000000001" customHeight="1" x14ac:dyDescent="0.25">
      <c r="A7" s="30" t="s">
        <v>171</v>
      </c>
      <c r="B7" s="35">
        <v>5000</v>
      </c>
      <c r="C7" s="36">
        <v>48000</v>
      </c>
      <c r="D7" s="36">
        <v>48000</v>
      </c>
      <c r="E7" s="37">
        <f t="shared" si="0"/>
        <v>5000</v>
      </c>
    </row>
    <row r="8" spans="1:5" ht="20.100000000000001" customHeight="1" x14ac:dyDescent="0.25">
      <c r="A8" s="30" t="s">
        <v>245</v>
      </c>
      <c r="B8" s="35"/>
      <c r="C8" s="36">
        <v>57000</v>
      </c>
      <c r="D8" s="36">
        <v>57000</v>
      </c>
      <c r="E8" s="37">
        <f t="shared" si="0"/>
        <v>0</v>
      </c>
    </row>
    <row r="9" spans="1:5" ht="20.100000000000001" customHeight="1" x14ac:dyDescent="0.25">
      <c r="A9" s="30" t="s">
        <v>270</v>
      </c>
      <c r="B9" s="35"/>
      <c r="C9" s="36">
        <v>74000</v>
      </c>
      <c r="D9" s="36">
        <v>74000</v>
      </c>
      <c r="E9" s="37">
        <f t="shared" si="0"/>
        <v>0</v>
      </c>
    </row>
    <row r="10" spans="1:5" ht="20.100000000000001" customHeight="1" x14ac:dyDescent="0.25">
      <c r="A10" s="30" t="s">
        <v>243</v>
      </c>
      <c r="B10" s="38"/>
      <c r="C10" s="39">
        <v>5000</v>
      </c>
      <c r="D10" s="39">
        <v>5000</v>
      </c>
      <c r="E10" s="40">
        <f t="shared" si="0"/>
        <v>0</v>
      </c>
    </row>
    <row r="11" spans="1:5" ht="20.100000000000001" customHeight="1" x14ac:dyDescent="0.25">
      <c r="A11" s="41" t="s">
        <v>172</v>
      </c>
      <c r="B11" s="42">
        <f>SUM(B5:B10)</f>
        <v>105000</v>
      </c>
      <c r="C11" s="43">
        <f>SUM(C5:C10)</f>
        <v>811000</v>
      </c>
      <c r="D11" s="43">
        <f>SUM(D5:D10)</f>
        <v>811000</v>
      </c>
      <c r="E11" s="44"/>
    </row>
    <row r="13" spans="1:5" ht="20.100000000000001" customHeight="1" x14ac:dyDescent="0.25">
      <c r="A13" s="184" t="s">
        <v>5</v>
      </c>
      <c r="B13" s="186" t="s">
        <v>173</v>
      </c>
      <c r="C13" s="188" t="s">
        <v>160</v>
      </c>
      <c r="D13" s="189"/>
      <c r="E13" s="190"/>
    </row>
    <row r="14" spans="1:5" ht="20.100000000000001" customHeight="1" x14ac:dyDescent="0.25">
      <c r="A14" s="185"/>
      <c r="B14" s="187"/>
      <c r="C14" s="28" t="s">
        <v>167</v>
      </c>
      <c r="D14" s="28" t="s">
        <v>168</v>
      </c>
      <c r="E14" s="29" t="s">
        <v>169</v>
      </c>
    </row>
    <row r="15" spans="1:5" ht="20.100000000000001" customHeight="1" x14ac:dyDescent="0.25">
      <c r="A15" s="45" t="s">
        <v>215</v>
      </c>
      <c r="B15" s="31">
        <f>E5</f>
        <v>0</v>
      </c>
      <c r="C15" s="33">
        <v>209310</v>
      </c>
      <c r="D15" s="33">
        <v>209310</v>
      </c>
      <c r="E15" s="34">
        <f>B15+C15-D15</f>
        <v>0</v>
      </c>
    </row>
    <row r="16" spans="1:5" ht="20.100000000000001" customHeight="1" x14ac:dyDescent="0.25">
      <c r="A16" s="45" t="s">
        <v>170</v>
      </c>
      <c r="B16" s="35">
        <f>E6</f>
        <v>100000</v>
      </c>
      <c r="C16" s="36">
        <v>434000</v>
      </c>
      <c r="D16" s="36">
        <v>484000</v>
      </c>
      <c r="E16" s="37">
        <f t="shared" ref="E16:E20" si="1">B16+C16-D16</f>
        <v>50000</v>
      </c>
    </row>
    <row r="17" spans="1:5" ht="20.100000000000001" customHeight="1" x14ac:dyDescent="0.25">
      <c r="A17" s="45" t="s">
        <v>171</v>
      </c>
      <c r="B17" s="35">
        <f>E7</f>
        <v>5000</v>
      </c>
      <c r="C17" s="36">
        <v>44250</v>
      </c>
      <c r="D17" s="36">
        <v>49250</v>
      </c>
      <c r="E17" s="37">
        <f t="shared" si="1"/>
        <v>0</v>
      </c>
    </row>
    <row r="18" spans="1:5" ht="20.100000000000001" customHeight="1" x14ac:dyDescent="0.25">
      <c r="A18" s="30" t="s">
        <v>245</v>
      </c>
      <c r="B18" s="35">
        <f>E8</f>
        <v>0</v>
      </c>
      <c r="C18" s="36">
        <v>58480</v>
      </c>
      <c r="D18" s="36">
        <v>58480</v>
      </c>
      <c r="E18" s="37">
        <f t="shared" si="1"/>
        <v>0</v>
      </c>
    </row>
    <row r="19" spans="1:5" ht="20.100000000000001" customHeight="1" x14ac:dyDescent="0.25">
      <c r="A19" s="45" t="s">
        <v>271</v>
      </c>
      <c r="B19" s="35"/>
      <c r="C19" s="36">
        <v>75930</v>
      </c>
      <c r="D19" s="36">
        <v>75930</v>
      </c>
      <c r="E19" s="37">
        <f t="shared" si="1"/>
        <v>0</v>
      </c>
    </row>
    <row r="20" spans="1:5" ht="20.100000000000001" customHeight="1" x14ac:dyDescent="0.25">
      <c r="A20" s="45" t="s">
        <v>243</v>
      </c>
      <c r="B20" s="46">
        <f>E10</f>
        <v>0</v>
      </c>
      <c r="C20" s="47">
        <v>5130</v>
      </c>
      <c r="D20" s="47">
        <v>5130</v>
      </c>
      <c r="E20" s="40">
        <f t="shared" si="1"/>
        <v>0</v>
      </c>
    </row>
    <row r="21" spans="1:5" ht="20.100000000000001" customHeight="1" x14ac:dyDescent="0.25">
      <c r="A21" s="41" t="s">
        <v>172</v>
      </c>
      <c r="B21" s="42">
        <f>SUM(B15:B17)</f>
        <v>105000</v>
      </c>
      <c r="C21" s="43">
        <f>SUM(C15:C20)</f>
        <v>827100</v>
      </c>
      <c r="D21" s="43">
        <f>SUM(D15:D20)</f>
        <v>882100</v>
      </c>
      <c r="E21" s="44">
        <f>SUM(E15:E17)</f>
        <v>50000</v>
      </c>
    </row>
    <row r="23" spans="1:5" ht="20.100000000000001" customHeight="1" x14ac:dyDescent="0.25">
      <c r="A23" s="184" t="s">
        <v>5</v>
      </c>
      <c r="B23" s="186" t="s">
        <v>174</v>
      </c>
      <c r="C23" s="188" t="s">
        <v>161</v>
      </c>
      <c r="D23" s="189"/>
      <c r="E23" s="190"/>
    </row>
    <row r="24" spans="1:5" ht="20.100000000000001" customHeight="1" x14ac:dyDescent="0.25">
      <c r="A24" s="185"/>
      <c r="B24" s="187"/>
      <c r="C24" s="28" t="s">
        <v>167</v>
      </c>
      <c r="D24" s="28" t="s">
        <v>168</v>
      </c>
      <c r="E24" s="29" t="s">
        <v>169</v>
      </c>
    </row>
    <row r="25" spans="1:5" ht="20.100000000000001" customHeight="1" x14ac:dyDescent="0.25">
      <c r="A25" s="45" t="s">
        <v>215</v>
      </c>
      <c r="B25" s="31">
        <f>E15</f>
        <v>0</v>
      </c>
      <c r="C25" s="33">
        <v>214550</v>
      </c>
      <c r="D25" s="33">
        <v>214550</v>
      </c>
      <c r="E25" s="34">
        <f>B25+C25-D25</f>
        <v>0</v>
      </c>
    </row>
    <row r="26" spans="1:5" ht="20.100000000000001" customHeight="1" x14ac:dyDescent="0.25">
      <c r="A26" s="45" t="s">
        <v>170</v>
      </c>
      <c r="B26" s="35">
        <f>E16</f>
        <v>50000</v>
      </c>
      <c r="C26" s="36">
        <v>444860</v>
      </c>
      <c r="D26" s="36">
        <v>494860</v>
      </c>
      <c r="E26" s="37">
        <f t="shared" ref="E26:E30" si="2">B26+C26-D26</f>
        <v>0</v>
      </c>
    </row>
    <row r="27" spans="1:5" ht="20.100000000000001" customHeight="1" x14ac:dyDescent="0.25">
      <c r="A27" s="45" t="s">
        <v>171</v>
      </c>
      <c r="B27" s="35">
        <f>E17</f>
        <v>0</v>
      </c>
      <c r="C27" s="36">
        <v>50480</v>
      </c>
      <c r="D27" s="36">
        <v>50480</v>
      </c>
      <c r="E27" s="37">
        <f t="shared" si="2"/>
        <v>0</v>
      </c>
    </row>
    <row r="28" spans="1:5" ht="20.100000000000001" customHeight="1" x14ac:dyDescent="0.25">
      <c r="A28" s="45" t="s">
        <v>245</v>
      </c>
      <c r="B28" s="35">
        <f>E18</f>
        <v>0</v>
      </c>
      <c r="C28" s="36">
        <v>59950</v>
      </c>
      <c r="D28" s="36">
        <v>59950</v>
      </c>
      <c r="E28" s="37">
        <f t="shared" si="2"/>
        <v>0</v>
      </c>
    </row>
    <row r="29" spans="1:5" ht="20.100000000000001" customHeight="1" x14ac:dyDescent="0.25">
      <c r="A29" s="45" t="s">
        <v>271</v>
      </c>
      <c r="B29" s="35"/>
      <c r="C29" s="36">
        <v>77820</v>
      </c>
      <c r="D29" s="36">
        <v>77820</v>
      </c>
      <c r="E29" s="37">
        <f t="shared" si="2"/>
        <v>0</v>
      </c>
    </row>
    <row r="30" spans="1:5" ht="20.100000000000001" customHeight="1" x14ac:dyDescent="0.25">
      <c r="A30" s="45" t="s">
        <v>243</v>
      </c>
      <c r="B30" s="46">
        <f t="shared" ref="B30" si="3">E20</f>
        <v>0</v>
      </c>
      <c r="C30" s="47">
        <v>5260</v>
      </c>
      <c r="D30" s="47">
        <v>5260</v>
      </c>
      <c r="E30" s="40">
        <f t="shared" si="2"/>
        <v>0</v>
      </c>
    </row>
    <row r="31" spans="1:5" ht="20.100000000000001" customHeight="1" x14ac:dyDescent="0.25">
      <c r="A31" s="41" t="s">
        <v>172</v>
      </c>
      <c r="B31" s="42">
        <f>SUM(B25:B30)</f>
        <v>50000</v>
      </c>
      <c r="C31" s="43">
        <f>SUM(C25:C30)</f>
        <v>852920</v>
      </c>
      <c r="D31" s="43">
        <f>SUM(D25:D30)</f>
        <v>902920</v>
      </c>
      <c r="E31" s="44">
        <f>SUM(E25:E30)</f>
        <v>0</v>
      </c>
    </row>
  </sheetData>
  <mergeCells count="10">
    <mergeCell ref="A23:A24"/>
    <mergeCell ref="B23:B24"/>
    <mergeCell ref="C23:E23"/>
    <mergeCell ref="A1:E1"/>
    <mergeCell ref="A3:A4"/>
    <mergeCell ref="B3:B4"/>
    <mergeCell ref="C3:E3"/>
    <mergeCell ref="A13:A14"/>
    <mergeCell ref="B13:B14"/>
    <mergeCell ref="C13:E13"/>
  </mergeCells>
  <pageMargins left="0.7" right="0.7" top="0.75" bottom="0.75" header="0.3" footer="0.3"/>
  <pageSetup paperSize="9" orientation="portrait" horizontalDpi="800" verticalDpi="8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tabSelected="1" topLeftCell="A17" workbookViewId="0">
      <selection activeCell="A22" sqref="A22:I22"/>
    </sheetView>
  </sheetViews>
  <sheetFormatPr defaultRowHeight="14.25" x14ac:dyDescent="0.25"/>
  <cols>
    <col min="1" max="1" width="9.28515625" style="4" customWidth="1"/>
    <col min="2" max="6" width="9.140625" style="1"/>
    <col min="7" max="7" width="6.85546875" style="1" customWidth="1"/>
    <col min="8" max="8" width="11.7109375" style="5" customWidth="1"/>
    <col min="9" max="9" width="12.140625" style="5" customWidth="1"/>
    <col min="10" max="16384" width="9.140625" style="1"/>
  </cols>
  <sheetData>
    <row r="1" spans="1:9" ht="15.75" customHeight="1" x14ac:dyDescent="0.25">
      <c r="A1" s="195" t="s">
        <v>146</v>
      </c>
      <c r="B1" s="195"/>
      <c r="C1" s="195"/>
      <c r="D1" s="195"/>
      <c r="E1" s="195"/>
      <c r="F1" s="195"/>
      <c r="G1" s="195"/>
      <c r="H1" s="195"/>
      <c r="I1" s="195"/>
    </row>
    <row r="2" spans="1:9" ht="15.75" customHeight="1" x14ac:dyDescent="0.25">
      <c r="A2" s="195" t="s">
        <v>163</v>
      </c>
      <c r="B2" s="195"/>
      <c r="C2" s="195"/>
      <c r="D2" s="195"/>
      <c r="E2" s="195"/>
      <c r="F2" s="195"/>
      <c r="G2" s="195"/>
      <c r="H2" s="195"/>
      <c r="I2" s="195"/>
    </row>
    <row r="3" spans="1:9" ht="15.75" x14ac:dyDescent="0.25">
      <c r="A3" s="196" t="s">
        <v>175</v>
      </c>
      <c r="B3" s="196"/>
      <c r="C3" s="196"/>
      <c r="D3" s="196"/>
      <c r="E3" s="196"/>
      <c r="F3" s="196"/>
      <c r="G3" s="196"/>
      <c r="H3" s="196"/>
      <c r="I3" s="196"/>
    </row>
    <row r="4" spans="1:9" x14ac:dyDescent="0.25">
      <c r="A4" s="2"/>
      <c r="B4" s="2"/>
      <c r="C4" s="2"/>
      <c r="D4" s="2"/>
      <c r="E4" s="2"/>
      <c r="F4" s="2"/>
      <c r="G4" s="2"/>
      <c r="H4" s="2"/>
      <c r="I4" s="2"/>
    </row>
    <row r="6" spans="1:9" x14ac:dyDescent="0.25">
      <c r="A6" s="197" t="s">
        <v>176</v>
      </c>
      <c r="B6" s="197"/>
      <c r="C6" s="197"/>
      <c r="D6" s="197"/>
      <c r="E6" s="197"/>
      <c r="F6" s="197"/>
      <c r="G6" s="197"/>
      <c r="H6" s="197"/>
      <c r="I6" s="197"/>
    </row>
    <row r="7" spans="1:9" ht="99.75" customHeight="1" x14ac:dyDescent="0.25">
      <c r="A7" s="198" t="s">
        <v>205</v>
      </c>
      <c r="B7" s="199"/>
      <c r="C7" s="199"/>
      <c r="D7" s="199"/>
      <c r="E7" s="199"/>
      <c r="F7" s="199"/>
      <c r="G7" s="199"/>
      <c r="H7" s="199"/>
      <c r="I7" s="200"/>
    </row>
    <row r="8" spans="1:9" ht="15" customHeight="1" x14ac:dyDescent="0.25">
      <c r="A8" s="3"/>
      <c r="B8" s="3"/>
      <c r="C8" s="3"/>
      <c r="D8" s="3"/>
      <c r="E8" s="3"/>
      <c r="F8" s="3"/>
      <c r="G8" s="3"/>
      <c r="H8" s="3"/>
      <c r="I8" s="3"/>
    </row>
    <row r="9" spans="1:9" ht="15" customHeight="1" x14ac:dyDescent="0.25">
      <c r="A9" s="197" t="s">
        <v>177</v>
      </c>
      <c r="B9" s="197"/>
      <c r="C9" s="197"/>
      <c r="D9" s="197"/>
      <c r="E9" s="197"/>
      <c r="F9" s="197"/>
      <c r="G9" s="197"/>
      <c r="H9" s="197"/>
      <c r="I9" s="197"/>
    </row>
    <row r="10" spans="1:9" ht="263.25" customHeight="1" x14ac:dyDescent="0.25">
      <c r="A10" s="201" t="s">
        <v>207</v>
      </c>
      <c r="B10" s="199"/>
      <c r="C10" s="199"/>
      <c r="D10" s="199"/>
      <c r="E10" s="199"/>
      <c r="F10" s="199"/>
      <c r="G10" s="199"/>
      <c r="H10" s="199"/>
      <c r="I10" s="200"/>
    </row>
    <row r="11" spans="1:9" ht="15" customHeight="1" x14ac:dyDescent="0.25">
      <c r="A11" s="3"/>
      <c r="B11" s="3"/>
      <c r="C11" s="3"/>
      <c r="D11" s="3"/>
      <c r="E11" s="3"/>
      <c r="F11" s="3"/>
      <c r="G11" s="3"/>
      <c r="H11" s="3"/>
      <c r="I11" s="3"/>
    </row>
    <row r="12" spans="1:9" ht="15" customHeight="1" x14ac:dyDescent="0.25">
      <c r="A12" s="197" t="s">
        <v>178</v>
      </c>
      <c r="B12" s="197"/>
      <c r="C12" s="197"/>
      <c r="D12" s="197"/>
      <c r="E12" s="197"/>
      <c r="F12" s="197"/>
      <c r="G12" s="197"/>
      <c r="H12" s="197"/>
      <c r="I12" s="197"/>
    </row>
    <row r="13" spans="1:9" ht="80.099999999999994" customHeight="1" x14ac:dyDescent="0.25">
      <c r="A13" s="198" t="s">
        <v>208</v>
      </c>
      <c r="B13" s="199"/>
      <c r="C13" s="199"/>
      <c r="D13" s="199"/>
      <c r="E13" s="199"/>
      <c r="F13" s="199"/>
      <c r="G13" s="199"/>
      <c r="H13" s="199"/>
      <c r="I13" s="200"/>
    </row>
    <row r="14" spans="1:9" ht="15" customHeight="1" x14ac:dyDescent="0.25">
      <c r="A14" s="3"/>
      <c r="B14" s="3"/>
      <c r="C14" s="3"/>
      <c r="D14" s="3"/>
      <c r="E14" s="3"/>
      <c r="F14" s="3"/>
      <c r="G14" s="3"/>
      <c r="H14" s="3"/>
      <c r="I14" s="3"/>
    </row>
    <row r="15" spans="1:9" ht="15" customHeight="1" x14ac:dyDescent="0.25">
      <c r="A15" s="197" t="s">
        <v>179</v>
      </c>
      <c r="B15" s="197"/>
      <c r="C15" s="197"/>
      <c r="D15" s="197"/>
      <c r="E15" s="197"/>
      <c r="F15" s="197"/>
      <c r="G15" s="197"/>
      <c r="H15" s="197"/>
      <c r="I15" s="197"/>
    </row>
    <row r="16" spans="1:9" ht="80.099999999999994" customHeight="1" x14ac:dyDescent="0.25">
      <c r="A16" s="198" t="s">
        <v>209</v>
      </c>
      <c r="B16" s="199"/>
      <c r="C16" s="199"/>
      <c r="D16" s="199"/>
      <c r="E16" s="199"/>
      <c r="F16" s="199"/>
      <c r="G16" s="199"/>
      <c r="H16" s="199"/>
      <c r="I16" s="200"/>
    </row>
    <row r="17" spans="1:9" ht="15" customHeight="1" x14ac:dyDescent="0.25">
      <c r="A17" s="3"/>
      <c r="B17" s="3"/>
      <c r="C17" s="3"/>
      <c r="D17" s="3"/>
      <c r="E17" s="3"/>
      <c r="F17" s="3"/>
      <c r="G17" s="3"/>
      <c r="H17" s="3"/>
      <c r="I17" s="3"/>
    </row>
    <row r="18" spans="1:9" ht="30" customHeight="1" x14ac:dyDescent="0.25">
      <c r="A18" s="192" t="s">
        <v>180</v>
      </c>
      <c r="B18" s="193"/>
      <c r="C18" s="193"/>
      <c r="D18" s="193"/>
      <c r="E18" s="193"/>
      <c r="F18" s="193"/>
      <c r="G18" s="193"/>
      <c r="H18" s="193"/>
      <c r="I18" s="194"/>
    </row>
    <row r="19" spans="1:9" ht="63" customHeight="1" x14ac:dyDescent="0.25">
      <c r="A19" s="198" t="s">
        <v>210</v>
      </c>
      <c r="B19" s="199"/>
      <c r="C19" s="199"/>
      <c r="D19" s="199"/>
      <c r="E19" s="199"/>
      <c r="F19" s="199"/>
      <c r="G19" s="199"/>
      <c r="H19" s="199"/>
      <c r="I19" s="200"/>
    </row>
    <row r="20" spans="1:9" ht="15" customHeight="1" x14ac:dyDescent="0.25">
      <c r="A20" s="3"/>
      <c r="B20" s="3"/>
      <c r="C20" s="3"/>
      <c r="D20" s="3"/>
      <c r="E20" s="3"/>
      <c r="F20" s="3"/>
      <c r="G20" s="3"/>
      <c r="H20" s="3"/>
      <c r="I20" s="3"/>
    </row>
    <row r="21" spans="1:9" ht="15" customHeight="1" x14ac:dyDescent="0.25">
      <c r="A21" s="197" t="s">
        <v>181</v>
      </c>
      <c r="B21" s="197"/>
      <c r="C21" s="197"/>
      <c r="D21" s="197"/>
      <c r="E21" s="197"/>
      <c r="F21" s="197"/>
      <c r="G21" s="197"/>
      <c r="H21" s="197"/>
      <c r="I21" s="197"/>
    </row>
    <row r="22" spans="1:9" ht="333.75" customHeight="1" x14ac:dyDescent="0.25">
      <c r="A22" s="201" t="s">
        <v>217</v>
      </c>
      <c r="B22" s="199"/>
      <c r="C22" s="199"/>
      <c r="D22" s="199"/>
      <c r="E22" s="199"/>
      <c r="F22" s="199"/>
      <c r="G22" s="199"/>
      <c r="H22" s="199"/>
      <c r="I22" s="200"/>
    </row>
    <row r="23" spans="1:9" ht="15" customHeight="1" x14ac:dyDescent="0.25">
      <c r="A23" s="201"/>
      <c r="B23" s="199"/>
      <c r="C23" s="199"/>
      <c r="D23" s="199"/>
      <c r="E23" s="199"/>
      <c r="F23" s="199"/>
      <c r="G23" s="199"/>
      <c r="H23" s="199"/>
      <c r="I23" s="200"/>
    </row>
    <row r="24" spans="1:9" ht="15" customHeight="1" x14ac:dyDescent="0.25">
      <c r="A24" s="201"/>
      <c r="B24" s="199"/>
      <c r="C24" s="199"/>
      <c r="D24" s="199"/>
      <c r="E24" s="199"/>
      <c r="F24" s="199"/>
      <c r="G24" s="199"/>
      <c r="H24" s="199"/>
      <c r="I24" s="200"/>
    </row>
    <row r="25" spans="1:9" ht="15" customHeight="1" x14ac:dyDescent="0.25"/>
    <row r="26" spans="1:9" ht="20.100000000000001" customHeight="1" x14ac:dyDescent="0.25">
      <c r="A26" s="202" t="s">
        <v>182</v>
      </c>
      <c r="B26" s="203"/>
      <c r="C26" s="203"/>
      <c r="D26" s="203"/>
      <c r="E26" s="203"/>
      <c r="F26" s="203"/>
      <c r="G26" s="204"/>
      <c r="H26" s="205">
        <v>105000</v>
      </c>
      <c r="I26" s="206"/>
    </row>
    <row r="27" spans="1:9" ht="20.100000000000001" customHeight="1" x14ac:dyDescent="0.25">
      <c r="A27" s="209" t="s">
        <v>156</v>
      </c>
      <c r="B27" s="210"/>
      <c r="C27" s="210"/>
      <c r="D27" s="210"/>
      <c r="E27" s="210"/>
      <c r="F27" s="210"/>
      <c r="G27" s="211"/>
      <c r="H27" s="207"/>
      <c r="I27" s="208"/>
    </row>
    <row r="30" spans="1:9" ht="45" customHeight="1" x14ac:dyDescent="0.25">
      <c r="B30" s="212" t="s">
        <v>147</v>
      </c>
      <c r="C30" s="212"/>
      <c r="D30" s="212"/>
      <c r="E30" s="212" t="s">
        <v>151</v>
      </c>
      <c r="F30" s="212"/>
      <c r="G30" s="212"/>
      <c r="H30" s="213" t="s">
        <v>148</v>
      </c>
      <c r="I30" s="213"/>
    </row>
    <row r="32" spans="1:9" ht="45" customHeight="1" x14ac:dyDescent="0.25">
      <c r="B32" s="212" t="s">
        <v>149</v>
      </c>
      <c r="C32" s="212"/>
      <c r="D32" s="212"/>
      <c r="E32" s="212" t="s">
        <v>152</v>
      </c>
      <c r="F32" s="212"/>
      <c r="G32" s="212"/>
      <c r="H32" s="213" t="s">
        <v>148</v>
      </c>
      <c r="I32" s="213"/>
    </row>
    <row r="35" spans="5:5" x14ac:dyDescent="0.25">
      <c r="E35" s="4" t="s">
        <v>150</v>
      </c>
    </row>
  </sheetData>
  <mergeCells count="26">
    <mergeCell ref="B30:D30"/>
    <mergeCell ref="E30:G30"/>
    <mergeCell ref="H30:I30"/>
    <mergeCell ref="B32:D32"/>
    <mergeCell ref="E32:G32"/>
    <mergeCell ref="H32:I32"/>
    <mergeCell ref="A19:I19"/>
    <mergeCell ref="A21:I21"/>
    <mergeCell ref="A22:I22"/>
    <mergeCell ref="A26:G26"/>
    <mergeCell ref="H26:I27"/>
    <mergeCell ref="A27:G27"/>
    <mergeCell ref="A23:I23"/>
    <mergeCell ref="A24:I24"/>
    <mergeCell ref="A18:I18"/>
    <mergeCell ref="A1:I1"/>
    <mergeCell ref="A2:I2"/>
    <mergeCell ref="A3:I3"/>
    <mergeCell ref="A6:I6"/>
    <mergeCell ref="A7:I7"/>
    <mergeCell ref="A9:I9"/>
    <mergeCell ref="A10:I10"/>
    <mergeCell ref="A12:I12"/>
    <mergeCell ref="A13:I13"/>
    <mergeCell ref="A15:I15"/>
    <mergeCell ref="A16:I16"/>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Prihodi</vt:lpstr>
      <vt:lpstr>Rashodi</vt:lpstr>
      <vt:lpstr>Obračun</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Andreja Jandroković</cp:lastModifiedBy>
  <cp:lastPrinted>2017-11-24T06:49:28Z</cp:lastPrinted>
  <dcterms:created xsi:type="dcterms:W3CDTF">2017-05-23T07:59:25Z</dcterms:created>
  <dcterms:modified xsi:type="dcterms:W3CDTF">2017-11-24T06:49:50Z</dcterms:modified>
</cp:coreProperties>
</file>